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4386615\Desktop\"/>
    </mc:Choice>
  </mc:AlternateContent>
  <bookViews>
    <workbookView xWindow="0" yWindow="0" windowWidth="24000" windowHeight="9735" activeTab="1"/>
  </bookViews>
  <sheets>
    <sheet name="INSTRUCCIONES" sheetId="8" r:id="rId1"/>
    <sheet name="Municipios mayores de 100.000" sheetId="7"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R11" i="7" l="1"/>
  <c r="X11" i="7" l="1"/>
  <c r="D11" i="7"/>
  <c r="L11" i="7" s="1"/>
  <c r="M11" i="7" s="1"/>
  <c r="T11" i="7"/>
  <c r="BH11" i="7"/>
  <c r="BC11" i="7"/>
  <c r="BA11" i="7"/>
  <c r="AY11" i="7"/>
  <c r="AW11" i="7"/>
  <c r="AU11" i="7"/>
  <c r="AS11" i="7"/>
  <c r="AQ11" i="7"/>
  <c r="AO11" i="7"/>
  <c r="AM11" i="7"/>
  <c r="AI11" i="7"/>
  <c r="AG11" i="7"/>
  <c r="AB11" i="7"/>
  <c r="Z11" i="7"/>
  <c r="V11" i="7"/>
  <c r="J11" i="7"/>
  <c r="N11" i="7" l="1"/>
  <c r="BI11" i="7"/>
  <c r="AC11" i="7"/>
  <c r="AD11" i="7" s="1"/>
  <c r="BD11" i="7"/>
  <c r="BK11" i="7" s="1"/>
  <c r="BE11" i="7" l="1"/>
  <c r="BF11" i="7"/>
  <c r="AE11" i="7"/>
  <c r="BJ11" i="7"/>
  <c r="BL11" i="7" s="1"/>
  <c r="BM11" i="7" l="1"/>
  <c r="BN11" i="7"/>
</calcChain>
</file>

<file path=xl/sharedStrings.xml><?xml version="1.0" encoding="utf-8"?>
<sst xmlns="http://schemas.openxmlformats.org/spreadsheetml/2006/main" count="206" uniqueCount="158">
  <si>
    <t>Municipio</t>
  </si>
  <si>
    <t>No</t>
  </si>
  <si>
    <t>Si</t>
  </si>
  <si>
    <t>Alto riesgo</t>
  </si>
  <si>
    <t>Mediano riesgo</t>
  </si>
  <si>
    <t>Bajo riesgo</t>
  </si>
  <si>
    <t>Calidad de la vigilancia de las PFA</t>
  </si>
  <si>
    <t xml:space="preserve">Inmunidad / Susceptibilidad
</t>
  </si>
  <si>
    <t>Vigilancia epidemiológica</t>
  </si>
  <si>
    <t>Otros</t>
  </si>
  <si>
    <t>Categorización</t>
  </si>
  <si>
    <t xml:space="preserve">Plan de Mitigación </t>
  </si>
  <si>
    <t>Componente 2</t>
  </si>
  <si>
    <t>Componente 1</t>
  </si>
  <si>
    <t>Componente 3</t>
  </si>
  <si>
    <t>Total</t>
  </si>
  <si>
    <t>10 a 15</t>
  </si>
  <si>
    <t>16 a 30</t>
  </si>
  <si>
    <t>31 a 60</t>
  </si>
  <si>
    <t>9 a 11</t>
  </si>
  <si>
    <r>
      <rPr>
        <b/>
        <u/>
        <sz val="10"/>
        <rFont val="Arial"/>
        <family val="2"/>
      </rPr>
      <t>Puntaje total</t>
    </r>
    <r>
      <rPr>
        <b/>
        <sz val="10"/>
        <rFont val="Arial"/>
        <family val="2"/>
      </rPr>
      <t xml:space="preserve">
Maximo: 60
Mínimo: 15</t>
    </r>
  </si>
  <si>
    <t>Menor cobertura reportada en los últimos 5 años</t>
  </si>
  <si>
    <t xml:space="preserve">Nivel de Preparación </t>
  </si>
  <si>
    <t>Población &lt;15 años de edad</t>
  </si>
  <si>
    <r>
      <rPr>
        <b/>
        <u/>
        <sz val="10"/>
        <rFont val="Arial"/>
        <family val="2"/>
      </rPr>
      <t xml:space="preserve">Puntaje </t>
    </r>
    <r>
      <rPr>
        <b/>
        <sz val="10"/>
        <rFont val="Arial"/>
        <family val="2"/>
      </rPr>
      <t xml:space="preserve">
≥95% = 5
80% a 94%=10
&lt;80% = 20
</t>
    </r>
  </si>
  <si>
    <r>
      <rPr>
        <b/>
        <u/>
        <sz val="10"/>
        <rFont val="Arial"/>
        <family val="2"/>
      </rPr>
      <t xml:space="preserve">Puntaje
</t>
    </r>
    <r>
      <rPr>
        <b/>
        <sz val="10"/>
        <rFont val="Arial"/>
        <family val="2"/>
      </rPr>
      <t xml:space="preserve">Si el año con menor cobertura es: </t>
    </r>
    <r>
      <rPr>
        <b/>
        <u/>
        <sz val="10"/>
        <rFont val="Arial"/>
        <family val="2"/>
      </rPr>
      <t xml:space="preserve"> </t>
    </r>
    <r>
      <rPr>
        <b/>
        <sz val="10"/>
        <rFont val="Arial"/>
        <family val="2"/>
      </rPr>
      <t xml:space="preserve">
≥95% = 10
80% a 94%= 20 
&lt;80% = 40
</t>
    </r>
  </si>
  <si>
    <r>
      <rPr>
        <b/>
        <u/>
        <sz val="10"/>
        <rFont val="Arial"/>
        <family val="2"/>
      </rPr>
      <t xml:space="preserve">Puntaje </t>
    </r>
    <r>
      <rPr>
        <b/>
        <sz val="10"/>
        <rFont val="Arial"/>
        <family val="2"/>
      </rPr>
      <t xml:space="preserve">
Sí=1 
No=4</t>
    </r>
  </si>
  <si>
    <t xml:space="preserve">Riesgo de Importación </t>
  </si>
  <si>
    <r>
      <rPr>
        <b/>
        <u/>
        <sz val="10"/>
        <color theme="1"/>
        <rFont val="Arial"/>
        <family val="2"/>
      </rPr>
      <t xml:space="preserve">Puntaje </t>
    </r>
    <r>
      <rPr>
        <b/>
        <sz val="10"/>
        <color theme="1"/>
        <rFont val="Arial"/>
        <family val="2"/>
      </rPr>
      <t xml:space="preserve">
≥80% = 0
&lt;80%= 2
</t>
    </r>
  </si>
  <si>
    <t>Puntaje 
No= 0  
Si= 2</t>
  </si>
  <si>
    <t>Riesgo de propagación</t>
  </si>
  <si>
    <r>
      <rPr>
        <b/>
        <u/>
        <sz val="10"/>
        <color theme="1"/>
        <rFont val="Arial"/>
        <family val="2"/>
      </rPr>
      <t xml:space="preserve">Puntaje </t>
    </r>
    <r>
      <rPr>
        <b/>
        <sz val="10"/>
        <color theme="1"/>
        <rFont val="Arial"/>
        <family val="2"/>
      </rPr>
      <t xml:space="preserve">
≥80% = 0
&lt;80%= 1
</t>
    </r>
  </si>
  <si>
    <t>Puntaje 
No= 0  
Si= 1</t>
  </si>
  <si>
    <r>
      <rPr>
        <b/>
        <u/>
        <sz val="10"/>
        <color theme="1"/>
        <rFont val="Arial"/>
        <family val="2"/>
      </rPr>
      <t xml:space="preserve">Puntaje </t>
    </r>
    <r>
      <rPr>
        <b/>
        <sz val="10"/>
        <color theme="1"/>
        <rFont val="Arial"/>
        <family val="2"/>
      </rPr>
      <t xml:space="preserve">
Si= 0
No= 1
 </t>
    </r>
  </si>
  <si>
    <t>Colocar numero de poblacion</t>
  </si>
  <si>
    <t>1A</t>
  </si>
  <si>
    <t>1B</t>
  </si>
  <si>
    <t>Total 
(1A + 1B)</t>
  </si>
  <si>
    <t xml:space="preserve">2B </t>
  </si>
  <si>
    <t xml:space="preserve">2C </t>
  </si>
  <si>
    <r>
      <t xml:space="preserve">Municipio
</t>
    </r>
    <r>
      <rPr>
        <b/>
        <i/>
        <sz val="10"/>
        <color theme="0"/>
        <rFont val="Arial"/>
        <family val="2"/>
      </rPr>
      <t>(Poner el nombre de todos los municipios aqui, y automaticamente aparecerán en las otras tablas)</t>
    </r>
  </si>
  <si>
    <t xml:space="preserve">1B. Cobertura Polio 3 
(últimos 5 años)
</t>
  </si>
  <si>
    <t xml:space="preserve">Colocar Sí o no si en el municipio hay alguno de los siguientes puntos de entrada  
3B: Presencia de aeropuerto nacional y/o internacional
3C: puertos marítimos internacionales 
3D: Pasos fronterizos terrestres (municipio con frontera internacional)
</t>
  </si>
  <si>
    <t>3B</t>
  </si>
  <si>
    <t>3C</t>
  </si>
  <si>
    <t>3D</t>
  </si>
  <si>
    <t xml:space="preserve">3G. Municipio afectado por una catástrofe natural en los últimos 12 meses
</t>
  </si>
  <si>
    <t xml:space="preserve">3F. Porcentaje estimado de hogares con acceso a manejo de excretas y aguas residuales
</t>
  </si>
  <si>
    <t xml:space="preserve">3H.Municipio turístico
</t>
  </si>
  <si>
    <t>3I. Sede de eventos (peregrinación, acontecimiento deportivo, conferencias, conciertos y otros)</t>
  </si>
  <si>
    <t>3J. Presencia de migrantes, albergues, refugios</t>
  </si>
  <si>
    <t xml:space="preserve">3K.Municipio de comercio internacional </t>
  </si>
  <si>
    <t>3L. Presencia de comunidades o barrios en los cuales, por situaciones de delincuencia organizada, no es posible realizar actividades de vacuanción y/o vigilancia</t>
  </si>
  <si>
    <t xml:space="preserve">2D </t>
  </si>
  <si>
    <t xml:space="preserve">2E </t>
  </si>
  <si>
    <t xml:space="preserve">2F </t>
  </si>
  <si>
    <t>6 a 8</t>
  </si>
  <si>
    <t>12 a 25</t>
  </si>
  <si>
    <t xml:space="preserve">2A </t>
  </si>
  <si>
    <r>
      <rPr>
        <b/>
        <u/>
        <sz val="10"/>
        <rFont val="Arial"/>
        <family val="2"/>
      </rPr>
      <t xml:space="preserve">Puntaje </t>
    </r>
    <r>
      <rPr>
        <b/>
        <sz val="10"/>
        <rFont val="Arial"/>
        <family val="2"/>
      </rPr>
      <t xml:space="preserve">
≥80% =1  
&lt; 80% = 4 
 NA = 4</t>
    </r>
  </si>
  <si>
    <r>
      <rPr>
        <b/>
        <u/>
        <sz val="10"/>
        <rFont val="Arial"/>
        <family val="2"/>
      </rPr>
      <t xml:space="preserve">Puntaje </t>
    </r>
    <r>
      <rPr>
        <b/>
        <sz val="10"/>
        <rFont val="Arial"/>
        <family val="2"/>
      </rPr>
      <t xml:space="preserve">
≥80% =1  
&lt; 80% = 4 
NA = 4
 </t>
    </r>
  </si>
  <si>
    <r>
      <rPr>
        <b/>
        <u/>
        <sz val="10"/>
        <rFont val="Arial"/>
        <family val="2"/>
      </rPr>
      <t xml:space="preserve">Puntaje </t>
    </r>
    <r>
      <rPr>
        <b/>
        <sz val="10"/>
        <rFont val="Arial"/>
        <family val="2"/>
      </rPr>
      <t xml:space="preserve">
≥80% =1  
&lt; 80% = 4
NA=  4 
 </t>
    </r>
  </si>
  <si>
    <r>
      <rPr>
        <b/>
        <u/>
        <sz val="10"/>
        <rFont val="Arial"/>
        <family val="2"/>
      </rPr>
      <t xml:space="preserve">Puntaje </t>
    </r>
    <r>
      <rPr>
        <b/>
        <sz val="10"/>
        <rFont val="Arial"/>
        <family val="2"/>
      </rPr>
      <t xml:space="preserve">
≥80% =1  
&lt; 80% = 4
NA = 4 
 </t>
    </r>
  </si>
  <si>
    <t xml:space="preserve">Categorización
Bajo: 21-37
Mediano: 38-56
Alto: 57-100
</t>
  </si>
  <si>
    <r>
      <t xml:space="preserve">Puntaje total
</t>
    </r>
    <r>
      <rPr>
        <b/>
        <sz val="10"/>
        <rFont val="Arial"/>
        <family val="2"/>
      </rPr>
      <t>Maximo: 25
Mínimo: 6</t>
    </r>
  </si>
  <si>
    <r>
      <rPr>
        <b/>
        <u/>
        <sz val="10"/>
        <color theme="1"/>
        <rFont val="Arial"/>
        <family val="2"/>
      </rPr>
      <t>Puntaje total</t>
    </r>
    <r>
      <rPr>
        <b/>
        <sz val="10"/>
        <color theme="1"/>
        <rFont val="Arial"/>
        <family val="2"/>
      </rPr>
      <t xml:space="preserve">
Maximo: 15
Mínimo: 0</t>
    </r>
  </si>
  <si>
    <t>5 a 9</t>
  </si>
  <si>
    <t>0 a 4</t>
  </si>
  <si>
    <t xml:space="preserve">3A </t>
  </si>
  <si>
    <t xml:space="preserve">3E  </t>
  </si>
  <si>
    <t xml:space="preserve">3F  </t>
  </si>
  <si>
    <t xml:space="preserve">3G </t>
  </si>
  <si>
    <t xml:space="preserve">3H </t>
  </si>
  <si>
    <t xml:space="preserve">3I  </t>
  </si>
  <si>
    <t xml:space="preserve">3J  </t>
  </si>
  <si>
    <t xml:space="preserve">3K </t>
  </si>
  <si>
    <t xml:space="preserve">3L </t>
  </si>
  <si>
    <t>Puntuación ponderada final
Maximo: 100  
Mínimo: 21</t>
  </si>
  <si>
    <t>METODOLOGÍA PARA LA EVALUACIÓN DEL ANÁLISIS DE RIESGO EN DISTRITOS Y MUNICIPIOS EN AMERICA</t>
  </si>
  <si>
    <t>Componente y ponderación por componente</t>
  </si>
  <si>
    <t xml:space="preserve">Aplicable a: </t>
  </si>
  <si>
    <t>Indicador</t>
  </si>
  <si>
    <t xml:space="preserve"> Distribución de la ponderación</t>
  </si>
  <si>
    <t>Puntaje</t>
  </si>
  <si>
    <t>Categorización del riesgo y semaforización</t>
  </si>
  <si>
    <t>Todos los municipios</t>
  </si>
  <si>
    <t>≥95% = 5</t>
  </si>
  <si>
    <t>80% a 94%=10</t>
  </si>
  <si>
    <t>&lt;80% = 20</t>
  </si>
  <si>
    <t>≥95% = 10</t>
  </si>
  <si>
    <t>80% a 94%= 20</t>
  </si>
  <si>
    <t>&lt;80% = 40</t>
  </si>
  <si>
    <t>Aplica a municipios o distritos con población menor de 100,000 menores de 15 años</t>
  </si>
  <si>
    <t>Porcentaje de unidades notificantes que presentaron informes todas las semanas</t>
  </si>
  <si>
    <t>Aplica a municipios o distritos con población mayor de 100,000 menores de 15 años</t>
  </si>
  <si>
    <t>Tasa de 1 caso de PFA 100.000 habitantes &lt; 15 años</t>
  </si>
  <si>
    <t>¿Se realizo en los últimos 12 meses búsqueda intencionada institucional de casos de PFA en al menos uno de los establecimientos de salud del municipio?</t>
  </si>
  <si>
    <t>Porcentaje de casos de PFA investigados &lt;48 horas</t>
  </si>
  <si>
    <t>Porcentaje de casos de PFA con muestra de heces adecuada</t>
  </si>
  <si>
    <t xml:space="preserve"> Porcentaje de casos de PFA con seguimiento a los 60 días</t>
  </si>
  <si>
    <t>Nivel de Preparación para la respuesta en caso de brote de poliomielitis</t>
  </si>
  <si>
    <t>¿Se ha realizado una capacitación sobre qué hacer ante un caso sospechoso de polio en este municipio?</t>
  </si>
  <si>
    <t>Riesgo de importación</t>
  </si>
  <si>
    <t>Presencia de aeropuerto nacional e internacional</t>
  </si>
  <si>
    <t>Si=1, No= 0</t>
  </si>
  <si>
    <t xml:space="preserve">Puertos marítimos internacionales </t>
  </si>
  <si>
    <t xml:space="preserve">Pasos fronterizos terrestres </t>
  </si>
  <si>
    <t>(municipio con frontera internacional)</t>
  </si>
  <si>
    <t>Porcentaje estimado de hogares con acceso a agua potable</t>
  </si>
  <si>
    <t>≥80% =0, &lt;80%= 2</t>
  </si>
  <si>
    <t>Porcentaje estimado de hogares con adecuada disposición de excretas</t>
  </si>
  <si>
    <t>Municipio afectado por una catástrofe natural en los últimos 12 meses</t>
  </si>
  <si>
    <t xml:space="preserve">**Municipio turístico </t>
  </si>
  <si>
    <t>Sede de eventos (peregrinación, acontecimiento deportivo, conferencias, conciertos)</t>
  </si>
  <si>
    <t>Presencia de migrantes, albergues, refugios</t>
  </si>
  <si>
    <t>Municipio sede de comercio internacional</t>
  </si>
  <si>
    <t>Inseguridad</t>
  </si>
  <si>
    <t xml:space="preserve">Presencia de comunidades o barrios en los cuales por situaciones de delincuencia organizada no es posible realizar actividades de vacunación y o vigilancia. </t>
  </si>
  <si>
    <t>Si=12, No=0</t>
  </si>
  <si>
    <t>*1 caso de PFA por 100,000 menores dee 15 años</t>
  </si>
  <si>
    <t xml:space="preserve">**Municipio con sitios o atracciones de interés qué generan movilización significativa de viajeros nacionales e internacionales  </t>
  </si>
  <si>
    <t>≥80% =1
&lt; 80% =5</t>
  </si>
  <si>
    <t>Si= 0
No=1</t>
  </si>
  <si>
    <r>
      <rPr>
        <b/>
        <u/>
        <sz val="10"/>
        <rFont val="Arial"/>
        <family val="2"/>
      </rPr>
      <t>Puntaje</t>
    </r>
    <r>
      <rPr>
        <b/>
        <sz val="10"/>
        <rFont val="Arial"/>
        <family val="2"/>
      </rPr>
      <t xml:space="preserve">
≥1 caso PFA x 100.000 =1  
&lt; 1 caso PFA= 5</t>
    </r>
  </si>
  <si>
    <t xml:space="preserve">3E. Porcentaje estimado de hogares con acceso a agua potable
</t>
  </si>
  <si>
    <r>
      <t xml:space="preserve">Datos del Municipio
</t>
    </r>
    <r>
      <rPr>
        <i/>
        <sz val="10"/>
        <color theme="0"/>
        <rFont val="Arial"/>
        <family val="2"/>
      </rPr>
      <t>Para agregar lineas, tiene que copiar y pegar las lineas 
(y no solo insertar mas) para mantener las formulas</t>
    </r>
    <r>
      <rPr>
        <b/>
        <sz val="10"/>
        <color theme="0"/>
        <rFont val="Arial"/>
        <family val="2"/>
      </rPr>
      <t xml:space="preserve">
</t>
    </r>
  </si>
  <si>
    <t>Indicaciones: Para la elaboración el análisis de riesgo con la metodología propuesta por OPS, se utilizará la herramienta de excel aqui propuesta. La informacion aquí solicitada debrá ser recopilada previamente por el o los responsables de llevara acabo el análsis de riesgo. 
1. Elegir la hoja de acuerdo con el tamaño de la poblacióndel municipio,  (menores de 15 años) ya sea mayor o menor de 100,000 
2. Se deberá colocar en las celdas que así lo permitan, los porcentajes solictados, o si la celda da la opción, se deberá elegir la respuesta correcta.
3. La herramienta está diseñada para dar un valor por componente (Inmunización/susceptibilidad, vigilancia epidemiológica,  otros) ,  carcterizar el riesgo (alto, mediano y bajo) y colocar un color (semaforización) en relacion con el tipo de riesgo al que se enfrenta el municipio.
4. Para agregar mas lineas para más municipios, tiene que copiar y pegar las lineas que ya tienen las formulas (no se puede insertar).
5. Adelante!!</t>
  </si>
  <si>
    <t>21 a 37</t>
  </si>
  <si>
    <t>38 a 56</t>
  </si>
  <si>
    <t>57 a 100</t>
  </si>
  <si>
    <t>Alto riesgo: 31 a 60
Mediano riesgo: 16 a 30
Bajo riesgo: 15</t>
  </si>
  <si>
    <t>Alto riesgo: 12 a 25
Mediano riesgo: 9 a 11
Bajo riesgo: 6 a 8</t>
  </si>
  <si>
    <t>Alto riesgo: 10 a 15
Mediano riesgo: 5 a 9
Bajo riesgo: 0 a 4</t>
  </si>
  <si>
    <t>≥1 caso PFA* = 1
&lt; 1 caso PFA*= 5</t>
  </si>
  <si>
    <t>Sí = 0
No = 4</t>
  </si>
  <si>
    <t xml:space="preserve"> Porcentaje de casos de PFA notificados oportunamente
 (dentro de los 14 días posteriores al inicio de la parálisis)</t>
  </si>
  <si>
    <t>Inseguirdad</t>
  </si>
  <si>
    <t xml:space="preserve">≥80% =1, &lt;80% = 4
NA (&gt;100.000) = 4
NA (&lt;100.000) = 1 </t>
  </si>
  <si>
    <t xml:space="preserve">Municipios mayores de 100.000 &lt; 15 años </t>
  </si>
  <si>
    <t xml:space="preserve">Cobertura de Inmunzación </t>
  </si>
  <si>
    <t xml:space="preserve">3A. Se ha realizado una capacitación sobre que hacer ante un caso sospechoso de polio en este municipio en el último año?  
</t>
  </si>
  <si>
    <t>1.Inmunidad / Susceptibilidad (60%)</t>
  </si>
  <si>
    <t>2.Calidad de la vigilancia de las PFA (25%)</t>
  </si>
  <si>
    <t>3.Otros (15%)</t>
  </si>
  <si>
    <t>1A. Coberturas de vacunación IPV primera dosis              
(2018)</t>
  </si>
  <si>
    <t>Coberturas de vacunación IPV primera dosis (2018)</t>
  </si>
  <si>
    <t>Menor cobertura de Polio 3 reportada en los últimos cinco años (2014-2018)</t>
  </si>
  <si>
    <t>2A. Tasa de 1 caso de PFA por 100.000 habitantes menores de 15 años (2018)</t>
  </si>
  <si>
    <t>2B¿Se realizo en los últimos 12 meses búsqueda intencionada institucional de casos de PFA en al menos uno de los establecimientos de salud del municipio? (2018)</t>
  </si>
  <si>
    <t xml:space="preserve">2C. Porcentaje de casos de PFA notificados oportunamente (en 14 días posterior al inicio del parálisis) 
(2018)
</t>
  </si>
  <si>
    <t xml:space="preserve">2D. Porcentaje de los casos de PFA investigados &lt;48 horas (2018)
</t>
  </si>
  <si>
    <t>2F. %  de casos de PFA con seguimiento a los 60 días  (2018)</t>
  </si>
  <si>
    <t xml:space="preserve">2E. Porcentaje de los casos de PFA con muestra de heces adecuada (2018)
</t>
  </si>
  <si>
    <t>Brasília</t>
  </si>
  <si>
    <t>Fonte: sipni.datasus.gov.br</t>
  </si>
  <si>
    <t>Dados acessados em: 27/05/2019</t>
  </si>
  <si>
    <t>Dados de 2018</t>
  </si>
  <si>
    <t>Disponivel em: http://www.codeplan.df.gov.br/wp-content/uploads/2019/03/PDAD_DF-Grupo-de-Renda-compactado.pdf</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</si>
</sst>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0.0"/>
    <numFmt numFmtId="166" formatCode="_(* #,##0_);_(* \(#,##0\);_(* &quot;-&quot;??_);_(@_)"/>
  </numFmts>
  <fonts count="25" x14ac:knownFonts="1">
    <font>
      <sz val="11"/>
      <color theme="1"/>
      <name val="Calibri"/>
      <family val="2"/>
      <scheme val="minor"/>
    </font>
    <font>
      <b/>
      <sz val="10"/>
      <color theme="1"/>
      <name val="Arial"/>
      <family val="2"/>
    </font>
    <font>
      <sz val="10"/>
      <color theme="1"/>
      <name val="Arial"/>
      <family val="2"/>
    </font>
    <font>
      <b/>
      <sz val="10"/>
      <color theme="0"/>
      <name val="Arial"/>
      <family val="2"/>
    </font>
    <font>
      <b/>
      <u/>
      <sz val="10"/>
      <color theme="1"/>
      <name val="Arial"/>
      <family val="2"/>
    </font>
    <font>
      <sz val="10"/>
      <name val="Arial"/>
      <family val="2"/>
    </font>
    <font>
      <b/>
      <sz val="10"/>
      <name val="Arial"/>
      <family val="2"/>
    </font>
    <font>
      <sz val="11"/>
      <color theme="1"/>
      <name val="Arial"/>
      <family val="2"/>
    </font>
    <font>
      <b/>
      <u/>
      <sz val="10"/>
      <name val="Arial"/>
      <family val="2"/>
    </font>
    <font>
      <sz val="11"/>
      <name val="Arial"/>
      <family val="2"/>
    </font>
    <font>
      <b/>
      <i/>
      <sz val="10"/>
      <color theme="0"/>
      <name val="Arial"/>
      <family val="2"/>
    </font>
    <font>
      <b/>
      <sz val="12"/>
      <color rgb="FF000000"/>
      <name val="Calibri"/>
      <family val="2"/>
      <scheme val="minor"/>
    </font>
    <font>
      <sz val="8"/>
      <color theme="1"/>
      <name val="Calibri"/>
      <family val="2"/>
      <scheme val="minor"/>
    </font>
    <font>
      <sz val="11"/>
      <color theme="1"/>
      <name val="Calibri"/>
      <family val="2"/>
      <scheme val="minor"/>
    </font>
    <font>
      <b/>
      <sz val="11"/>
      <color theme="0"/>
      <name val="Calibri"/>
      <family val="2"/>
      <scheme val="minor"/>
    </font>
    <font>
      <i/>
      <sz val="10"/>
      <color theme="0"/>
      <name val="Arial"/>
      <family val="2"/>
    </font>
    <font>
      <b/>
      <sz val="12"/>
      <color theme="0"/>
      <name val="Calibri"/>
      <family val="2"/>
      <scheme val="minor"/>
    </font>
    <font>
      <b/>
      <sz val="11"/>
      <name val="Arial"/>
      <family val="2"/>
    </font>
    <font>
      <b/>
      <sz val="14"/>
      <color theme="0"/>
      <name val="Calibri"/>
      <family val="2"/>
      <scheme val="minor"/>
    </font>
    <font>
      <sz val="14"/>
      <color theme="0"/>
      <name val="Calibri"/>
      <family val="2"/>
      <scheme val="minor"/>
    </font>
    <font>
      <b/>
      <sz val="12"/>
      <color theme="1"/>
      <name val="Calibri"/>
      <family val="2"/>
      <scheme val="minor"/>
    </font>
    <font>
      <sz val="11"/>
      <color rgb="FF000000"/>
      <name val="Calibri"/>
      <family val="2"/>
      <scheme val="minor"/>
    </font>
    <font>
      <b/>
      <sz val="11"/>
      <color rgb="FF000000"/>
      <name val="Calibri"/>
      <family val="2"/>
      <scheme val="minor"/>
    </font>
    <font>
      <u/>
      <sz val="11"/>
      <color rgb="FF000000"/>
      <name val="Calibri"/>
      <family val="2"/>
      <scheme val="minor"/>
    </font>
    <font>
      <b/>
      <sz val="12"/>
      <name val="Arial"/>
      <family val="2"/>
    </font>
  </fonts>
  <fills count="15">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8" tint="-0.499984740745262"/>
        <bgColor indexed="64"/>
      </patternFill>
    </fill>
    <fill>
      <patternFill patternType="solid">
        <fgColor theme="9" tint="0.59999389629810485"/>
        <bgColor indexed="64"/>
      </patternFill>
    </fill>
    <fill>
      <patternFill patternType="solid">
        <fgColor rgb="FF002060"/>
        <bgColor indexed="64"/>
      </patternFill>
    </fill>
    <fill>
      <patternFill patternType="solid">
        <fgColor theme="4" tint="-0.499984740745262"/>
        <bgColor indexed="64"/>
      </patternFill>
    </fill>
    <fill>
      <patternFill patternType="solid">
        <fgColor theme="0" tint="-4.9989318521683403E-2"/>
        <bgColor indexed="64"/>
      </patternFill>
    </fill>
  </fills>
  <borders count="8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top/>
      <bottom/>
      <diagonal/>
    </border>
    <border>
      <left/>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bottom style="medium">
        <color indexed="64"/>
      </bottom>
      <diagonal/>
    </border>
    <border>
      <left style="medium">
        <color indexed="64"/>
      </left>
      <right style="thin">
        <color indexed="64"/>
      </right>
      <top/>
      <bottom/>
      <diagonal/>
    </border>
    <border>
      <left style="medium">
        <color indexed="64"/>
      </left>
      <right style="medium">
        <color indexed="64"/>
      </right>
      <top/>
      <bottom style="thin">
        <color indexed="64"/>
      </bottom>
      <diagonal/>
    </border>
    <border>
      <left style="thin">
        <color theme="0"/>
      </left>
      <right style="thin">
        <color theme="0"/>
      </right>
      <top style="thin">
        <color theme="0"/>
      </top>
      <bottom style="thin">
        <color theme="0"/>
      </bottom>
      <diagonal/>
    </border>
    <border>
      <left/>
      <right style="medium">
        <color indexed="64"/>
      </right>
      <top style="thin">
        <color indexed="64"/>
      </top>
      <bottom style="thin">
        <color indexed="64"/>
      </bottom>
      <diagonal/>
    </border>
    <border>
      <left/>
      <right/>
      <top/>
      <bottom style="thin">
        <color indexed="64"/>
      </bottom>
      <diagonal/>
    </border>
    <border>
      <left style="thin">
        <color theme="0"/>
      </left>
      <right/>
      <top style="thin">
        <color theme="0"/>
      </top>
      <bottom/>
      <diagonal/>
    </border>
    <border>
      <left style="thin">
        <color theme="0"/>
      </left>
      <right/>
      <top/>
      <bottom style="thin">
        <color theme="0"/>
      </bottom>
      <diagonal/>
    </border>
    <border>
      <left style="thin">
        <color theme="0"/>
      </left>
      <right style="thin">
        <color theme="0"/>
      </right>
      <top style="thin">
        <color theme="0"/>
      </top>
      <bottom/>
      <diagonal/>
    </border>
    <border>
      <left/>
      <right style="medium">
        <color indexed="64"/>
      </right>
      <top/>
      <bottom style="thin">
        <color indexed="64"/>
      </bottom>
      <diagonal/>
    </border>
    <border>
      <left style="medium">
        <color indexed="64"/>
      </left>
      <right/>
      <top style="thin">
        <color indexed="64"/>
      </top>
      <bottom/>
      <diagonal/>
    </border>
    <border>
      <left style="thin">
        <color theme="0"/>
      </left>
      <right style="thin">
        <color theme="0"/>
      </right>
      <top/>
      <bottom/>
      <diagonal/>
    </border>
    <border>
      <left style="medium">
        <color rgb="FF002060"/>
      </left>
      <right style="thin">
        <color indexed="64"/>
      </right>
      <top/>
      <bottom style="thin">
        <color indexed="64"/>
      </bottom>
      <diagonal/>
    </border>
    <border>
      <left style="thin">
        <color indexed="64"/>
      </left>
      <right style="medium">
        <color rgb="FF002060"/>
      </right>
      <top/>
      <bottom style="thin">
        <color indexed="64"/>
      </bottom>
      <diagonal/>
    </border>
    <border>
      <left style="medium">
        <color rgb="FF002060"/>
      </left>
      <right style="thin">
        <color indexed="64"/>
      </right>
      <top style="thin">
        <color indexed="64"/>
      </top>
      <bottom style="thin">
        <color indexed="64"/>
      </bottom>
      <diagonal/>
    </border>
    <border>
      <left style="thin">
        <color indexed="64"/>
      </left>
      <right style="medium">
        <color rgb="FF002060"/>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theme="0"/>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theme="0"/>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theme="0"/>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theme="0"/>
      </bottom>
      <diagonal/>
    </border>
    <border>
      <left style="medium">
        <color indexed="64"/>
      </left>
      <right style="medium">
        <color indexed="64"/>
      </right>
      <top style="thin">
        <color theme="0"/>
      </top>
      <bottom style="thin">
        <color theme="0"/>
      </bottom>
      <diagonal/>
    </border>
    <border>
      <left style="medium">
        <color indexed="64"/>
      </left>
      <right style="medium">
        <color indexed="64"/>
      </right>
      <top style="thin">
        <color theme="0"/>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style="thin">
        <color theme="0"/>
      </left>
      <right style="thin">
        <color indexed="64"/>
      </right>
      <top style="thin">
        <color theme="0"/>
      </top>
      <bottom/>
      <diagonal/>
    </border>
    <border>
      <left style="thin">
        <color theme="0"/>
      </left>
      <right style="thin">
        <color indexed="64"/>
      </right>
      <top/>
      <bottom/>
      <diagonal/>
    </border>
    <border>
      <left style="thin">
        <color theme="0"/>
      </left>
      <right style="thin">
        <color indexed="64"/>
      </right>
      <top/>
      <bottom style="thin">
        <color theme="0"/>
      </bottom>
      <diagonal/>
    </border>
    <border>
      <left style="thin">
        <color theme="0"/>
      </left>
      <right style="thin">
        <color indexed="64"/>
      </right>
      <top/>
      <bottom style="thin">
        <color indexed="64"/>
      </bottom>
      <diagonal/>
    </border>
  </borders>
  <cellStyleXfs count="2">
    <xf numFmtId="0" fontId="0" fillId="0" borderId="0"/>
    <xf numFmtId="164" fontId="13" fillId="0" borderId="0" applyFont="0" applyFill="0" applyBorder="0" applyAlignment="0" applyProtection="0"/>
  </cellStyleXfs>
  <cellXfs count="314">
    <xf numFmtId="0" fontId="0" fillId="0" borderId="0" xfId="0"/>
    <xf numFmtId="0" fontId="9" fillId="0" borderId="0" xfId="0" applyFont="1" applyFill="1" applyProtection="1">
      <protection locked="0"/>
    </xf>
    <xf numFmtId="0" fontId="5" fillId="10" borderId="0" xfId="0" applyFont="1" applyFill="1" applyProtection="1"/>
    <xf numFmtId="0" fontId="5" fillId="11" borderId="17" xfId="0" applyFont="1" applyFill="1" applyBorder="1" applyAlignment="1" applyProtection="1">
      <alignment horizontal="center"/>
    </xf>
    <xf numFmtId="0" fontId="7" fillId="0" borderId="0" xfId="0" applyFont="1" applyProtection="1">
      <protection locked="0"/>
    </xf>
    <xf numFmtId="0" fontId="0" fillId="0" borderId="0" xfId="0" applyProtection="1">
      <protection locked="0"/>
    </xf>
    <xf numFmtId="0" fontId="2" fillId="10" borderId="0" xfId="0" applyFont="1" applyFill="1" applyProtection="1"/>
    <xf numFmtId="0" fontId="1" fillId="10" borderId="13" xfId="0" applyFont="1" applyFill="1" applyBorder="1" applyProtection="1"/>
    <xf numFmtId="0" fontId="1" fillId="10" borderId="33" xfId="0" applyFont="1" applyFill="1" applyBorder="1" applyAlignment="1" applyProtection="1">
      <alignment vertical="center"/>
    </xf>
    <xf numFmtId="0" fontId="1" fillId="10" borderId="19" xfId="0" applyFont="1" applyFill="1" applyBorder="1" applyAlignment="1" applyProtection="1">
      <alignment vertical="center"/>
    </xf>
    <xf numFmtId="0" fontId="1" fillId="10" borderId="21" xfId="0" applyFont="1" applyFill="1" applyBorder="1" applyAlignment="1" applyProtection="1">
      <alignment vertical="center"/>
    </xf>
    <xf numFmtId="0" fontId="2" fillId="0" borderId="0" xfId="0" applyFont="1" applyProtection="1"/>
    <xf numFmtId="0" fontId="1" fillId="4" borderId="6" xfId="0" applyFont="1" applyFill="1" applyBorder="1" applyProtection="1"/>
    <xf numFmtId="0" fontId="1" fillId="4" borderId="32" xfId="0" applyFont="1" applyFill="1" applyBorder="1" applyAlignment="1" applyProtection="1">
      <alignment horizontal="center"/>
    </xf>
    <xf numFmtId="0" fontId="1" fillId="4" borderId="23" xfId="0" applyFont="1" applyFill="1" applyBorder="1" applyProtection="1"/>
    <xf numFmtId="0" fontId="1" fillId="4" borderId="12" xfId="0" applyFont="1" applyFill="1" applyBorder="1" applyAlignment="1" applyProtection="1">
      <alignment horizontal="center"/>
    </xf>
    <xf numFmtId="0" fontId="2" fillId="0" borderId="0" xfId="0" applyFont="1" applyFill="1" applyProtection="1"/>
    <xf numFmtId="0" fontId="1" fillId="5" borderId="5" xfId="0" applyFont="1" applyFill="1" applyBorder="1" applyProtection="1"/>
    <xf numFmtId="0" fontId="1" fillId="5" borderId="1" xfId="0" applyFont="1" applyFill="1" applyBorder="1" applyAlignment="1" applyProtection="1">
      <alignment horizontal="center"/>
    </xf>
    <xf numFmtId="0" fontId="1" fillId="5" borderId="27" xfId="0" applyFont="1" applyFill="1" applyBorder="1" applyProtection="1"/>
    <xf numFmtId="0" fontId="3" fillId="10" borderId="13" xfId="0" applyFont="1" applyFill="1" applyBorder="1" applyAlignment="1" applyProtection="1">
      <alignment vertical="top" wrapText="1"/>
    </xf>
    <xf numFmtId="0" fontId="3" fillId="10" borderId="39" xfId="0" applyFont="1" applyFill="1" applyBorder="1" applyAlignment="1" applyProtection="1">
      <alignment horizontal="center" vertical="center" wrapText="1"/>
    </xf>
    <xf numFmtId="0" fontId="1" fillId="6" borderId="4" xfId="0" applyFont="1" applyFill="1" applyBorder="1" applyProtection="1"/>
    <xf numFmtId="0" fontId="1" fillId="6" borderId="33" xfId="0" applyFont="1" applyFill="1" applyBorder="1" applyAlignment="1" applyProtection="1">
      <alignment horizontal="center"/>
    </xf>
    <xf numFmtId="0" fontId="1" fillId="6" borderId="18" xfId="0" applyFont="1" applyFill="1" applyBorder="1" applyProtection="1"/>
    <xf numFmtId="0" fontId="6" fillId="9" borderId="20" xfId="0" applyFont="1" applyFill="1" applyBorder="1" applyAlignment="1" applyProtection="1">
      <alignment horizontal="center" vertical="top" wrapText="1"/>
    </xf>
    <xf numFmtId="0" fontId="6" fillId="11" borderId="20" xfId="0" applyFont="1" applyFill="1" applyBorder="1" applyAlignment="1" applyProtection="1">
      <alignment horizontal="center" vertical="center" wrapText="1"/>
    </xf>
    <xf numFmtId="0" fontId="6" fillId="8" borderId="20" xfId="0" applyFont="1" applyFill="1" applyBorder="1" applyAlignment="1" applyProtection="1">
      <alignment horizontal="center" vertical="center" wrapText="1"/>
    </xf>
    <xf numFmtId="0" fontId="6" fillId="9" borderId="60" xfId="0" applyFont="1" applyFill="1" applyBorder="1" applyAlignment="1" applyProtection="1">
      <alignment horizontal="center" vertical="top" wrapText="1"/>
    </xf>
    <xf numFmtId="0" fontId="6" fillId="11" borderId="36" xfId="0" applyFont="1" applyFill="1" applyBorder="1" applyAlignment="1" applyProtection="1">
      <alignment vertical="center" wrapText="1"/>
    </xf>
    <xf numFmtId="0" fontId="6" fillId="11" borderId="27" xfId="0" applyFont="1" applyFill="1" applyBorder="1" applyAlignment="1" applyProtection="1">
      <alignment horizontal="center" vertical="center" wrapText="1"/>
    </xf>
    <xf numFmtId="0" fontId="6" fillId="8" borderId="5" xfId="0" applyFont="1" applyFill="1" applyBorder="1" applyAlignment="1" applyProtection="1">
      <alignment horizontal="center" vertical="center" wrapText="1"/>
    </xf>
    <xf numFmtId="1" fontId="5" fillId="9" borderId="15" xfId="0" applyNumberFormat="1" applyFont="1" applyFill="1" applyBorder="1" applyAlignment="1" applyProtection="1">
      <alignment horizontal="center"/>
    </xf>
    <xf numFmtId="1" fontId="2" fillId="2" borderId="24" xfId="0" applyNumberFormat="1" applyFont="1" applyFill="1" applyBorder="1" applyAlignment="1" applyProtection="1">
      <alignment horizontal="center"/>
    </xf>
    <xf numFmtId="0" fontId="1" fillId="0" borderId="6" xfId="0" applyFont="1" applyBorder="1" applyAlignment="1" applyProtection="1">
      <alignment horizontal="center"/>
    </xf>
    <xf numFmtId="0" fontId="1" fillId="0" borderId="32" xfId="0" applyFont="1" applyBorder="1" applyAlignment="1" applyProtection="1">
      <alignment horizontal="center"/>
    </xf>
    <xf numFmtId="0" fontId="2" fillId="11" borderId="17" xfId="0" applyFont="1" applyFill="1" applyBorder="1" applyAlignment="1" applyProtection="1">
      <alignment horizontal="center"/>
    </xf>
    <xf numFmtId="0" fontId="6" fillId="11" borderId="17" xfId="0" applyFont="1" applyFill="1" applyBorder="1" applyAlignment="1" applyProtection="1">
      <alignment horizontal="center"/>
    </xf>
    <xf numFmtId="0" fontId="1" fillId="0" borderId="5" xfId="0" applyFont="1" applyBorder="1" applyAlignment="1" applyProtection="1">
      <alignment horizontal="center"/>
    </xf>
    <xf numFmtId="0" fontId="1" fillId="0" borderId="1" xfId="0" applyFont="1" applyBorder="1" applyAlignment="1" applyProtection="1">
      <alignment horizontal="center"/>
    </xf>
    <xf numFmtId="1" fontId="5" fillId="8" borderId="47" xfId="0" applyNumberFormat="1" applyFont="1" applyFill="1" applyBorder="1" applyAlignment="1" applyProtection="1">
      <alignment horizontal="center"/>
    </xf>
    <xf numFmtId="1" fontId="2" fillId="8" borderId="47" xfId="0" applyNumberFormat="1" applyFont="1" applyFill="1" applyBorder="1" applyAlignment="1" applyProtection="1">
      <alignment horizontal="center"/>
    </xf>
    <xf numFmtId="0" fontId="2" fillId="8" borderId="6" xfId="0" applyFont="1" applyFill="1" applyBorder="1" applyAlignment="1" applyProtection="1">
      <alignment horizontal="center"/>
    </xf>
    <xf numFmtId="0" fontId="2" fillId="8" borderId="47" xfId="0" applyFont="1" applyFill="1" applyBorder="1" applyAlignment="1" applyProtection="1">
      <alignment horizontal="center"/>
    </xf>
    <xf numFmtId="0" fontId="5" fillId="8" borderId="6" xfId="0" applyFont="1" applyFill="1" applyBorder="1" applyAlignment="1" applyProtection="1">
      <alignment horizontal="center"/>
    </xf>
    <xf numFmtId="0" fontId="1" fillId="0" borderId="6" xfId="0" applyFont="1" applyBorder="1" applyAlignment="1" applyProtection="1">
      <alignment horizontal="left"/>
    </xf>
    <xf numFmtId="0" fontId="5" fillId="7" borderId="2" xfId="0" quotePrefix="1" applyFont="1" applyFill="1" applyBorder="1" applyAlignment="1" applyProtection="1">
      <alignment horizontal="left" vertical="top"/>
    </xf>
    <xf numFmtId="1" fontId="2" fillId="9" borderId="5" xfId="0" applyNumberFormat="1" applyFont="1" applyFill="1" applyBorder="1" applyAlignment="1" applyProtection="1">
      <alignment horizontal="center"/>
    </xf>
    <xf numFmtId="1" fontId="5" fillId="11" borderId="3" xfId="0" applyNumberFormat="1" applyFont="1" applyFill="1" applyBorder="1" applyAlignment="1" applyProtection="1">
      <alignment horizontal="center"/>
    </xf>
    <xf numFmtId="1" fontId="2" fillId="8" borderId="16" xfId="0" applyNumberFormat="1" applyFont="1" applyFill="1" applyBorder="1" applyAlignment="1" applyProtection="1">
      <alignment horizontal="center"/>
    </xf>
    <xf numFmtId="165" fontId="2" fillId="2" borderId="24" xfId="0" applyNumberFormat="1" applyFont="1" applyFill="1" applyBorder="1" applyAlignment="1" applyProtection="1">
      <alignment horizontal="center"/>
    </xf>
    <xf numFmtId="0" fontId="1" fillId="0" borderId="10" xfId="0" applyFont="1" applyBorder="1" applyAlignment="1" applyProtection="1">
      <alignment horizontal="center"/>
    </xf>
    <xf numFmtId="1" fontId="5" fillId="9" borderId="5" xfId="0" applyNumberFormat="1" applyFont="1" applyFill="1" applyBorder="1" applyAlignment="1" applyProtection="1">
      <alignment horizontal="center"/>
    </xf>
    <xf numFmtId="1" fontId="5" fillId="9" borderId="59" xfId="0" applyNumberFormat="1" applyFont="1" applyFill="1" applyBorder="1" applyAlignment="1" applyProtection="1">
      <alignment horizontal="center"/>
    </xf>
    <xf numFmtId="1" fontId="2" fillId="2" borderId="3" xfId="0" applyNumberFormat="1" applyFont="1" applyFill="1" applyBorder="1" applyAlignment="1" applyProtection="1">
      <alignment horizontal="center"/>
    </xf>
    <xf numFmtId="1" fontId="2" fillId="8" borderId="49" xfId="0" applyNumberFormat="1" applyFont="1" applyFill="1" applyBorder="1" applyAlignment="1" applyProtection="1">
      <alignment horizontal="center"/>
    </xf>
    <xf numFmtId="165" fontId="2" fillId="2" borderId="3" xfId="0" applyNumberFormat="1" applyFont="1" applyFill="1" applyBorder="1" applyAlignment="1" applyProtection="1">
      <alignment horizontal="center"/>
    </xf>
    <xf numFmtId="0" fontId="12" fillId="0" borderId="0" xfId="0" applyFont="1" applyAlignment="1">
      <alignment vertical="center"/>
    </xf>
    <xf numFmtId="0" fontId="0" fillId="0" borderId="0" xfId="0" applyAlignment="1">
      <alignment horizontal="center"/>
    </xf>
    <xf numFmtId="0" fontId="5" fillId="7" borderId="29" xfId="0" quotePrefix="1" applyFont="1" applyFill="1" applyBorder="1" applyAlignment="1" applyProtection="1">
      <alignment horizontal="left" vertical="top"/>
    </xf>
    <xf numFmtId="1" fontId="2" fillId="7" borderId="14" xfId="0" applyNumberFormat="1" applyFont="1" applyFill="1" applyBorder="1" applyAlignment="1" applyProtection="1">
      <alignment horizontal="center"/>
    </xf>
    <xf numFmtId="0" fontId="5" fillId="7" borderId="25" xfId="0" quotePrefix="1" applyFont="1" applyFill="1" applyBorder="1" applyAlignment="1" applyProtection="1">
      <alignment horizontal="left" vertical="top"/>
    </xf>
    <xf numFmtId="1" fontId="2" fillId="7" borderId="16" xfId="0" applyNumberFormat="1" applyFont="1" applyFill="1" applyBorder="1" applyAlignment="1" applyProtection="1">
      <alignment horizontal="center"/>
    </xf>
    <xf numFmtId="1" fontId="2" fillId="7" borderId="6" xfId="0" applyNumberFormat="1" applyFont="1" applyFill="1" applyBorder="1" applyAlignment="1" applyProtection="1">
      <alignment horizontal="center"/>
    </xf>
    <xf numFmtId="1" fontId="2" fillId="7" borderId="5" xfId="0" applyNumberFormat="1" applyFont="1" applyFill="1" applyBorder="1" applyAlignment="1" applyProtection="1">
      <alignment horizontal="center"/>
    </xf>
    <xf numFmtId="1" fontId="5" fillId="7" borderId="46" xfId="0" applyNumberFormat="1" applyFont="1" applyFill="1" applyBorder="1" applyAlignment="1" applyProtection="1">
      <alignment horizontal="center"/>
    </xf>
    <xf numFmtId="0" fontId="5" fillId="7" borderId="16" xfId="0" applyFont="1" applyFill="1" applyBorder="1" applyAlignment="1" applyProtection="1">
      <alignment horizontal="center"/>
    </xf>
    <xf numFmtId="0" fontId="2" fillId="7" borderId="14" xfId="0" applyFont="1" applyFill="1" applyBorder="1" applyAlignment="1" applyProtection="1">
      <alignment horizontal="center"/>
    </xf>
    <xf numFmtId="0" fontId="2" fillId="7" borderId="16" xfId="0" applyFont="1" applyFill="1" applyBorder="1" applyAlignment="1" applyProtection="1">
      <alignment horizontal="center"/>
    </xf>
    <xf numFmtId="1" fontId="5" fillId="7" borderId="48" xfId="0" applyNumberFormat="1" applyFont="1" applyFill="1" applyBorder="1" applyAlignment="1" applyProtection="1">
      <alignment horizontal="center"/>
    </xf>
    <xf numFmtId="1" fontId="2" fillId="7" borderId="46" xfId="0" applyNumberFormat="1" applyFont="1" applyFill="1" applyBorder="1" applyAlignment="1" applyProtection="1">
      <alignment horizontal="center"/>
    </xf>
    <xf numFmtId="1" fontId="2" fillId="7" borderId="48" xfId="0" applyNumberFormat="1" applyFont="1" applyFill="1" applyBorder="1" applyAlignment="1" applyProtection="1">
      <alignment horizontal="center"/>
    </xf>
    <xf numFmtId="0" fontId="2" fillId="7" borderId="46" xfId="0" applyFont="1" applyFill="1" applyBorder="1" applyAlignment="1" applyProtection="1">
      <alignment horizontal="center"/>
    </xf>
    <xf numFmtId="0" fontId="2" fillId="7" borderId="48" xfId="0" applyFont="1" applyFill="1" applyBorder="1" applyAlignment="1" applyProtection="1">
      <alignment horizontal="center"/>
    </xf>
    <xf numFmtId="166" fontId="5" fillId="7" borderId="5" xfId="1" quotePrefix="1" applyNumberFormat="1" applyFont="1" applyFill="1" applyBorder="1" applyAlignment="1" applyProtection="1">
      <alignment horizontal="center" vertical="top"/>
    </xf>
    <xf numFmtId="1" fontId="5" fillId="7" borderId="14" xfId="0" applyNumberFormat="1" applyFont="1" applyFill="1" applyBorder="1" applyAlignment="1" applyProtection="1">
      <alignment horizontal="center"/>
    </xf>
    <xf numFmtId="1" fontId="5" fillId="7" borderId="6" xfId="0" applyNumberFormat="1" applyFont="1" applyFill="1" applyBorder="1" applyAlignment="1" applyProtection="1">
      <alignment horizontal="center"/>
    </xf>
    <xf numFmtId="1" fontId="5" fillId="7" borderId="16" xfId="0" applyNumberFormat="1" applyFont="1" applyFill="1" applyBorder="1" applyAlignment="1" applyProtection="1">
      <alignment horizontal="center"/>
    </xf>
    <xf numFmtId="1" fontId="5" fillId="7" borderId="5" xfId="0" applyNumberFormat="1" applyFont="1" applyFill="1" applyBorder="1" applyAlignment="1" applyProtection="1">
      <alignment horizontal="center"/>
    </xf>
    <xf numFmtId="0" fontId="11" fillId="0" borderId="0" xfId="0" applyFont="1" applyAlignment="1">
      <alignment vertical="center"/>
    </xf>
    <xf numFmtId="0" fontId="21" fillId="9" borderId="5" xfId="0" applyFont="1" applyFill="1" applyBorder="1" applyAlignment="1">
      <alignment horizontal="center" vertical="center" wrapText="1"/>
    </xf>
    <xf numFmtId="0" fontId="0" fillId="8" borderId="5" xfId="0" applyFont="1" applyFill="1" applyBorder="1" applyAlignment="1">
      <alignment vertical="center" wrapText="1"/>
    </xf>
    <xf numFmtId="9" fontId="0" fillId="8" borderId="5" xfId="0" applyNumberFormat="1" applyFont="1" applyFill="1" applyBorder="1" applyAlignment="1">
      <alignment horizontal="center" vertical="center" wrapText="1"/>
    </xf>
    <xf numFmtId="0" fontId="0" fillId="8" borderId="5" xfId="0" applyFont="1" applyFill="1" applyBorder="1" applyAlignment="1">
      <alignment horizontal="center" vertical="center" wrapText="1"/>
    </xf>
    <xf numFmtId="0" fontId="22" fillId="4" borderId="0" xfId="0" applyFont="1" applyFill="1" applyAlignment="1">
      <alignment horizontal="center" vertical="center"/>
    </xf>
    <xf numFmtId="0" fontId="22" fillId="4" borderId="10" xfId="0" applyFont="1" applyFill="1" applyBorder="1" applyAlignment="1">
      <alignment horizontal="center" vertical="center"/>
    </xf>
    <xf numFmtId="0" fontId="22" fillId="5" borderId="0" xfId="0" applyFont="1" applyFill="1" applyAlignment="1">
      <alignment horizontal="center" vertical="center"/>
    </xf>
    <xf numFmtId="0" fontId="22" fillId="5" borderId="10" xfId="0" applyFont="1" applyFill="1" applyBorder="1" applyAlignment="1">
      <alignment horizontal="center" vertical="center"/>
    </xf>
    <xf numFmtId="0" fontId="22" fillId="6" borderId="0" xfId="0" applyFont="1" applyFill="1" applyAlignment="1">
      <alignment horizontal="center" vertical="center"/>
    </xf>
    <xf numFmtId="0" fontId="22" fillId="6" borderId="10" xfId="0" applyFont="1" applyFill="1" applyBorder="1" applyAlignment="1">
      <alignment horizontal="center" vertical="center"/>
    </xf>
    <xf numFmtId="0" fontId="14" fillId="12" borderId="53" xfId="0" applyFont="1" applyFill="1" applyBorder="1" applyAlignment="1">
      <alignment horizontal="center" vertical="center" wrapText="1"/>
    </xf>
    <xf numFmtId="0" fontId="14" fillId="12" borderId="6" xfId="0" applyFont="1" applyFill="1" applyBorder="1" applyAlignment="1">
      <alignment horizontal="center" vertical="center" wrapText="1"/>
    </xf>
    <xf numFmtId="0" fontId="1" fillId="4" borderId="7" xfId="0" applyFont="1" applyFill="1" applyBorder="1" applyAlignment="1" applyProtection="1">
      <alignment horizontal="center"/>
    </xf>
    <xf numFmtId="0" fontId="1" fillId="5" borderId="9" xfId="0" applyFont="1" applyFill="1" applyBorder="1" applyAlignment="1" applyProtection="1">
      <alignment horizontal="center"/>
    </xf>
    <xf numFmtId="0" fontId="1" fillId="6" borderId="9" xfId="0" applyFont="1" applyFill="1" applyBorder="1" applyAlignment="1" applyProtection="1">
      <alignment horizontal="center"/>
    </xf>
    <xf numFmtId="0" fontId="6" fillId="9" borderId="62" xfId="0" applyFont="1" applyFill="1" applyBorder="1" applyAlignment="1" applyProtection="1">
      <alignment horizontal="center" vertical="top" wrapText="1"/>
    </xf>
    <xf numFmtId="0" fontId="24" fillId="3" borderId="25" xfId="0" quotePrefix="1" applyFont="1" applyFill="1" applyBorder="1" applyAlignment="1" applyProtection="1">
      <alignment horizontal="left" vertical="top"/>
      <protection locked="0"/>
    </xf>
    <xf numFmtId="166" fontId="24" fillId="3" borderId="5" xfId="1" quotePrefix="1" applyNumberFormat="1" applyFont="1" applyFill="1" applyBorder="1" applyAlignment="1" applyProtection="1">
      <alignment horizontal="center" vertical="top"/>
      <protection locked="0"/>
    </xf>
    <xf numFmtId="1" fontId="24" fillId="3" borderId="15" xfId="0" applyNumberFormat="1" applyFont="1" applyFill="1" applyBorder="1" applyAlignment="1" applyProtection="1">
      <alignment horizontal="center"/>
    </xf>
    <xf numFmtId="1" fontId="24" fillId="3" borderId="16" xfId="0" applyNumberFormat="1" applyFont="1" applyFill="1" applyBorder="1" applyAlignment="1" applyProtection="1">
      <alignment horizontal="center"/>
      <protection locked="0"/>
    </xf>
    <xf numFmtId="1" fontId="24" fillId="3" borderId="5" xfId="0" applyNumberFormat="1" applyFont="1" applyFill="1" applyBorder="1" applyAlignment="1" applyProtection="1">
      <alignment horizontal="center"/>
      <protection locked="0"/>
    </xf>
    <xf numFmtId="1" fontId="24" fillId="3" borderId="5" xfId="0" applyNumberFormat="1" applyFont="1" applyFill="1" applyBorder="1" applyAlignment="1" applyProtection="1">
      <alignment horizontal="center"/>
    </xf>
    <xf numFmtId="1" fontId="24" fillId="3" borderId="59" xfId="0" applyNumberFormat="1" applyFont="1" applyFill="1" applyBorder="1" applyAlignment="1" applyProtection="1">
      <alignment horizontal="center"/>
    </xf>
    <xf numFmtId="0" fontId="24" fillId="3" borderId="16" xfId="0" applyFont="1" applyFill="1" applyBorder="1" applyAlignment="1" applyProtection="1">
      <alignment horizontal="center"/>
      <protection locked="0"/>
    </xf>
    <xf numFmtId="0" fontId="24" fillId="3" borderId="17" xfId="0" applyFont="1" applyFill="1" applyBorder="1" applyAlignment="1" applyProtection="1">
      <alignment horizontal="center"/>
    </xf>
    <xf numFmtId="1" fontId="24" fillId="3" borderId="46" xfId="0" applyNumberFormat="1" applyFont="1" applyFill="1" applyBorder="1" applyAlignment="1" applyProtection="1">
      <alignment horizontal="center"/>
      <protection locked="0"/>
    </xf>
    <xf numFmtId="1" fontId="24" fillId="3" borderId="48" xfId="0" applyNumberFormat="1" applyFont="1" applyFill="1" applyBorder="1" applyAlignment="1" applyProtection="1">
      <alignment horizontal="center"/>
      <protection locked="0"/>
    </xf>
    <xf numFmtId="1" fontId="24" fillId="3" borderId="47" xfId="0" applyNumberFormat="1" applyFont="1" applyFill="1" applyBorder="1" applyAlignment="1" applyProtection="1">
      <alignment horizontal="center"/>
    </xf>
    <xf numFmtId="0" fontId="24" fillId="3" borderId="6" xfId="0" applyFont="1" applyFill="1" applyBorder="1" applyAlignment="1" applyProtection="1">
      <alignment horizontal="center"/>
    </xf>
    <xf numFmtId="0" fontId="24" fillId="3" borderId="2" xfId="0" quotePrefix="1" applyFont="1" applyFill="1" applyBorder="1" applyAlignment="1" applyProtection="1">
      <alignment horizontal="left" vertical="top"/>
    </xf>
    <xf numFmtId="1" fontId="24" fillId="3" borderId="3" xfId="0" applyNumberFormat="1" applyFont="1" applyFill="1" applyBorder="1" applyAlignment="1" applyProtection="1">
      <alignment horizontal="center"/>
    </xf>
    <xf numFmtId="1" fontId="24" fillId="3" borderId="57" xfId="0" applyNumberFormat="1" applyFont="1" applyFill="1" applyBorder="1" applyAlignment="1" applyProtection="1">
      <alignment horizontal="center"/>
    </xf>
    <xf numFmtId="0" fontId="24" fillId="3" borderId="1" xfId="0" applyFont="1" applyFill="1" applyBorder="1" applyAlignment="1" applyProtection="1">
      <alignment horizontal="center"/>
    </xf>
    <xf numFmtId="1" fontId="24" fillId="3" borderId="2" xfId="0" applyNumberFormat="1" applyFont="1" applyFill="1" applyBorder="1" applyAlignment="1" applyProtection="1">
      <alignment horizontal="center"/>
    </xf>
    <xf numFmtId="0" fontId="24" fillId="3" borderId="5" xfId="0" applyFont="1" applyFill="1" applyBorder="1" applyAlignment="1" applyProtection="1">
      <alignment horizontal="center"/>
    </xf>
    <xf numFmtId="1" fontId="24" fillId="3" borderId="49" xfId="0" applyNumberFormat="1" applyFont="1" applyFill="1" applyBorder="1" applyAlignment="1" applyProtection="1">
      <alignment horizontal="center"/>
    </xf>
    <xf numFmtId="0" fontId="24" fillId="3" borderId="48" xfId="0" applyFont="1" applyFill="1" applyBorder="1" applyAlignment="1" applyProtection="1">
      <alignment horizontal="center"/>
      <protection locked="0"/>
    </xf>
    <xf numFmtId="0" fontId="24" fillId="3" borderId="47" xfId="0" applyFont="1" applyFill="1" applyBorder="1" applyAlignment="1" applyProtection="1">
      <alignment horizontal="center"/>
    </xf>
    <xf numFmtId="1" fontId="24" fillId="3" borderId="24" xfId="0" applyNumberFormat="1" applyFont="1" applyFill="1" applyBorder="1" applyAlignment="1" applyProtection="1">
      <alignment horizontal="center"/>
    </xf>
    <xf numFmtId="0" fontId="24" fillId="3" borderId="6" xfId="0" applyFont="1" applyFill="1" applyBorder="1" applyAlignment="1" applyProtection="1">
      <alignment horizontal="left"/>
    </xf>
    <xf numFmtId="0" fontId="24" fillId="3" borderId="15" xfId="0" applyFont="1" applyFill="1" applyBorder="1" applyAlignment="1" applyProtection="1">
      <alignment horizontal="center"/>
    </xf>
    <xf numFmtId="1" fontId="24" fillId="3" borderId="16" xfId="0" applyNumberFormat="1" applyFont="1" applyFill="1" applyBorder="1" applyAlignment="1" applyProtection="1">
      <alignment horizontal="center"/>
    </xf>
    <xf numFmtId="165" fontId="24" fillId="3" borderId="3" xfId="0" applyNumberFormat="1" applyFont="1" applyFill="1" applyBorder="1" applyAlignment="1" applyProtection="1">
      <alignment horizontal="center"/>
    </xf>
    <xf numFmtId="0" fontId="24" fillId="3" borderId="0" xfId="0" applyFont="1" applyFill="1" applyProtection="1">
      <protection locked="0"/>
    </xf>
    <xf numFmtId="0" fontId="1" fillId="10" borderId="9" xfId="0" applyFont="1" applyFill="1" applyBorder="1" applyAlignment="1" applyProtection="1">
      <alignment horizontal="left" wrapText="1"/>
    </xf>
    <xf numFmtId="0" fontId="6" fillId="11" borderId="30" xfId="0" applyFont="1" applyFill="1" applyBorder="1" applyAlignment="1" applyProtection="1">
      <alignment horizontal="center" vertical="center" wrapText="1"/>
    </xf>
    <xf numFmtId="0" fontId="6" fillId="11" borderId="55" xfId="0" applyFont="1" applyFill="1" applyBorder="1" applyAlignment="1" applyProtection="1">
      <alignment horizontal="center" vertical="center" wrapText="1"/>
    </xf>
    <xf numFmtId="0" fontId="7" fillId="0" borderId="0" xfId="0" applyFont="1" applyFill="1" applyBorder="1" applyProtection="1">
      <protection locked="0"/>
    </xf>
    <xf numFmtId="0" fontId="3" fillId="0" borderId="0" xfId="0" applyFont="1" applyFill="1" applyBorder="1" applyAlignment="1" applyProtection="1">
      <alignment vertical="center" wrapText="1"/>
    </xf>
    <xf numFmtId="0" fontId="3" fillId="10" borderId="8" xfId="0" applyFont="1" applyFill="1" applyBorder="1" applyAlignment="1" applyProtection="1">
      <alignment vertical="center" wrapText="1"/>
    </xf>
    <xf numFmtId="18" fontId="1" fillId="5" borderId="76" xfId="0" applyNumberFormat="1" applyFont="1" applyFill="1" applyBorder="1" applyAlignment="1" applyProtection="1">
      <alignment horizontal="center"/>
    </xf>
    <xf numFmtId="0" fontId="1" fillId="6" borderId="77" xfId="0" applyFont="1" applyFill="1" applyBorder="1" applyAlignment="1" applyProtection="1">
      <alignment horizontal="center"/>
    </xf>
    <xf numFmtId="0" fontId="5" fillId="8" borderId="39" xfId="0" quotePrefix="1" applyFont="1" applyFill="1" applyBorder="1" applyAlignment="1" applyProtection="1">
      <alignment horizontal="left" vertical="top"/>
    </xf>
    <xf numFmtId="0" fontId="5" fillId="8" borderId="2" xfId="0" quotePrefix="1" applyFont="1" applyFill="1" applyBorder="1" applyAlignment="1" applyProtection="1">
      <alignment horizontal="left" vertical="top"/>
    </xf>
    <xf numFmtId="0" fontId="2" fillId="0" borderId="0" xfId="0" applyFont="1" applyFill="1" applyBorder="1" applyProtection="1"/>
    <xf numFmtId="0" fontId="0" fillId="0" borderId="0" xfId="0" applyFill="1" applyBorder="1" applyProtection="1">
      <protection locked="0"/>
    </xf>
    <xf numFmtId="0" fontId="1" fillId="4" borderId="13" xfId="0" applyFont="1" applyFill="1" applyBorder="1" applyAlignment="1" applyProtection="1">
      <alignment horizontal="center"/>
    </xf>
    <xf numFmtId="0" fontId="1" fillId="5" borderId="0" xfId="0" applyFont="1" applyFill="1" applyBorder="1" applyAlignment="1" applyProtection="1">
      <alignment horizontal="center"/>
    </xf>
    <xf numFmtId="0" fontId="1" fillId="6" borderId="0" xfId="0" applyFont="1" applyFill="1" applyBorder="1" applyAlignment="1" applyProtection="1">
      <alignment horizontal="center"/>
    </xf>
    <xf numFmtId="0" fontId="24" fillId="3" borderId="32" xfId="0" applyFont="1" applyFill="1" applyBorder="1" applyAlignment="1" applyProtection="1">
      <alignment horizontal="center"/>
    </xf>
    <xf numFmtId="0" fontId="2" fillId="10" borderId="0" xfId="0" applyFont="1" applyFill="1" applyBorder="1" applyProtection="1"/>
    <xf numFmtId="0" fontId="1" fillId="0" borderId="0" xfId="0" applyFont="1" applyBorder="1" applyAlignment="1" applyProtection="1">
      <alignment horizontal="center"/>
    </xf>
    <xf numFmtId="0" fontId="24" fillId="3" borderId="39" xfId="0" applyFont="1" applyFill="1" applyBorder="1" applyAlignment="1" applyProtection="1">
      <alignment horizontal="center"/>
    </xf>
    <xf numFmtId="0" fontId="17" fillId="11" borderId="7" xfId="0" quotePrefix="1" applyFont="1" applyFill="1" applyBorder="1" applyAlignment="1" applyProtection="1">
      <alignment horizontal="center" vertical="center" wrapText="1"/>
    </xf>
    <xf numFmtId="0" fontId="17" fillId="11" borderId="9" xfId="0" quotePrefix="1" applyFont="1" applyFill="1" applyBorder="1" applyAlignment="1" applyProtection="1">
      <alignment horizontal="center" vertical="center" wrapText="1"/>
    </xf>
    <xf numFmtId="0" fontId="17" fillId="11" borderId="53" xfId="0" quotePrefix="1" applyFont="1" applyFill="1" applyBorder="1" applyAlignment="1" applyProtection="1">
      <alignment horizontal="center" vertical="center" wrapText="1"/>
    </xf>
    <xf numFmtId="0" fontId="21" fillId="9" borderId="5" xfId="0" applyFont="1" applyFill="1" applyBorder="1" applyAlignment="1">
      <alignment horizontal="center" vertical="center" wrapText="1"/>
    </xf>
    <xf numFmtId="9" fontId="21" fillId="11" borderId="5" xfId="0" applyNumberFormat="1" applyFont="1" applyFill="1" applyBorder="1" applyAlignment="1">
      <alignment horizontal="center" vertical="center" wrapText="1"/>
    </xf>
    <xf numFmtId="0" fontId="21" fillId="11" borderId="5" xfId="0" applyFont="1" applyFill="1" applyBorder="1" applyAlignment="1">
      <alignment vertical="center" wrapText="1"/>
    </xf>
    <xf numFmtId="0" fontId="0" fillId="11" borderId="5" xfId="0" applyFont="1" applyFill="1" applyBorder="1" applyAlignment="1" applyProtection="1">
      <alignment horizontal="left" vertical="center"/>
    </xf>
    <xf numFmtId="0" fontId="21" fillId="11" borderId="5" xfId="0" applyFont="1" applyFill="1" applyBorder="1" applyAlignment="1">
      <alignment horizontal="center" vertical="center" wrapText="1"/>
    </xf>
    <xf numFmtId="0" fontId="21" fillId="8" borderId="5" xfId="0" applyFont="1" applyFill="1" applyBorder="1" applyAlignment="1">
      <alignment horizontal="center" vertical="center" wrapText="1"/>
    </xf>
    <xf numFmtId="0" fontId="23" fillId="8" borderId="5" xfId="0" applyFont="1" applyFill="1" applyBorder="1" applyAlignment="1">
      <alignment horizontal="center" vertical="center"/>
    </xf>
    <xf numFmtId="0" fontId="0" fillId="8" borderId="5" xfId="0" applyFont="1" applyFill="1" applyBorder="1" applyAlignment="1">
      <alignment horizontal="center" vertical="center" wrapText="1"/>
    </xf>
    <xf numFmtId="9" fontId="0" fillId="8" borderId="5" xfId="0" applyNumberFormat="1" applyFont="1" applyFill="1" applyBorder="1" applyAlignment="1">
      <alignment horizontal="center" vertical="center" wrapText="1"/>
    </xf>
    <xf numFmtId="0" fontId="21" fillId="8" borderId="5" xfId="0" applyFont="1" applyFill="1" applyBorder="1" applyAlignment="1">
      <alignment vertical="center" wrapText="1"/>
    </xf>
    <xf numFmtId="9" fontId="21" fillId="8" borderId="5" xfId="0" applyNumberFormat="1" applyFont="1" applyFill="1" applyBorder="1" applyAlignment="1">
      <alignment horizontal="center" vertical="center" wrapText="1"/>
    </xf>
    <xf numFmtId="0" fontId="19" fillId="13" borderId="31" xfId="0" applyFont="1" applyFill="1" applyBorder="1" applyAlignment="1">
      <alignment horizontal="center" vertical="center" wrapText="1"/>
    </xf>
    <xf numFmtId="0" fontId="19" fillId="13" borderId="51" xfId="0" applyFont="1" applyFill="1" applyBorder="1" applyAlignment="1">
      <alignment horizontal="center" vertical="center" wrapText="1"/>
    </xf>
    <xf numFmtId="9" fontId="18" fillId="13" borderId="31" xfId="0" applyNumberFormat="1" applyFont="1" applyFill="1" applyBorder="1" applyAlignment="1">
      <alignment horizontal="center" vertical="center" wrapText="1"/>
    </xf>
    <xf numFmtId="9" fontId="18" fillId="13" borderId="51" xfId="0" applyNumberFormat="1" applyFont="1" applyFill="1" applyBorder="1" applyAlignment="1">
      <alignment horizontal="center" vertical="center" wrapText="1"/>
    </xf>
    <xf numFmtId="0" fontId="18" fillId="13" borderId="7" xfId="0" applyFont="1" applyFill="1" applyBorder="1" applyAlignment="1">
      <alignment horizontal="center" vertical="center" wrapText="1"/>
    </xf>
    <xf numFmtId="0" fontId="18" fillId="13" borderId="0" xfId="0" applyFont="1" applyFill="1" applyBorder="1" applyAlignment="1">
      <alignment horizontal="center" vertical="center" wrapText="1"/>
    </xf>
    <xf numFmtId="0" fontId="18" fillId="13" borderId="10" xfId="0" applyFont="1" applyFill="1" applyBorder="1" applyAlignment="1">
      <alignment horizontal="center" vertical="center" wrapText="1"/>
    </xf>
    <xf numFmtId="0" fontId="18" fillId="13" borderId="9" xfId="0" applyFont="1" applyFill="1" applyBorder="1" applyAlignment="1">
      <alignment horizontal="center" vertical="center" wrapText="1"/>
    </xf>
    <xf numFmtId="0" fontId="18" fillId="13" borderId="53" xfId="0" applyFont="1" applyFill="1" applyBorder="1" applyAlignment="1">
      <alignment horizontal="center" vertical="center" wrapText="1"/>
    </xf>
    <xf numFmtId="0" fontId="18" fillId="13" borderId="34" xfId="0" applyFont="1" applyFill="1" applyBorder="1" applyAlignment="1">
      <alignment horizontal="center" vertical="center" wrapText="1"/>
    </xf>
    <xf numFmtId="0" fontId="18" fillId="13" borderId="11" xfId="0" applyFont="1" applyFill="1" applyBorder="1" applyAlignment="1">
      <alignment horizontal="center" vertical="center" wrapText="1"/>
    </xf>
    <xf numFmtId="0" fontId="20" fillId="8" borderId="7" xfId="0" applyFont="1" applyFill="1" applyBorder="1" applyAlignment="1">
      <alignment horizontal="center" vertical="center" wrapText="1"/>
    </xf>
    <xf numFmtId="0" fontId="20" fillId="8" borderId="9" xfId="0" applyFont="1" applyFill="1" applyBorder="1" applyAlignment="1">
      <alignment horizontal="center" vertical="center" wrapText="1"/>
    </xf>
    <xf numFmtId="0" fontId="20" fillId="8" borderId="53" xfId="0" applyFont="1" applyFill="1" applyBorder="1" applyAlignment="1">
      <alignment horizontal="center" vertical="center" wrapText="1"/>
    </xf>
    <xf numFmtId="0" fontId="22" fillId="11" borderId="5" xfId="0" applyFont="1" applyFill="1" applyBorder="1" applyAlignment="1">
      <alignment horizontal="center" vertical="center" wrapText="1"/>
    </xf>
    <xf numFmtId="0" fontId="22" fillId="11" borderId="5" xfId="0" applyFont="1" applyFill="1" applyBorder="1" applyAlignment="1">
      <alignment horizontal="center" vertical="center"/>
    </xf>
    <xf numFmtId="0" fontId="21" fillId="11" borderId="4" xfId="0" applyFont="1" applyFill="1" applyBorder="1" applyAlignment="1">
      <alignment horizontal="center" vertical="center" wrapText="1"/>
    </xf>
    <xf numFmtId="0" fontId="21" fillId="11" borderId="6" xfId="0" applyFont="1" applyFill="1" applyBorder="1" applyAlignment="1">
      <alignment horizontal="center" vertical="center" wrapText="1"/>
    </xf>
    <xf numFmtId="0" fontId="21" fillId="11" borderId="33" xfId="0" applyFont="1" applyFill="1" applyBorder="1" applyAlignment="1">
      <alignment horizontal="left" vertical="center" wrapText="1"/>
    </xf>
    <xf numFmtId="0" fontId="21" fillId="11" borderId="21" xfId="0" applyFont="1" applyFill="1" applyBorder="1" applyAlignment="1">
      <alignment horizontal="left" vertical="center" wrapText="1"/>
    </xf>
    <xf numFmtId="0" fontId="21" fillId="11" borderId="32" xfId="0" applyFont="1" applyFill="1" applyBorder="1" applyAlignment="1">
      <alignment horizontal="left" vertical="center" wrapText="1"/>
    </xf>
    <xf numFmtId="0" fontId="21" fillId="11" borderId="24" xfId="0" applyFont="1" applyFill="1" applyBorder="1" applyAlignment="1">
      <alignment horizontal="left" vertical="center" wrapText="1"/>
    </xf>
    <xf numFmtId="0" fontId="16" fillId="12" borderId="7" xfId="0" applyFont="1" applyFill="1" applyBorder="1" applyAlignment="1">
      <alignment horizontal="center" vertical="center"/>
    </xf>
    <xf numFmtId="0" fontId="16" fillId="12" borderId="13" xfId="0" applyFont="1" applyFill="1" applyBorder="1" applyAlignment="1">
      <alignment horizontal="center" vertical="center"/>
    </xf>
    <xf numFmtId="0" fontId="16" fillId="12" borderId="8" xfId="0" applyFont="1" applyFill="1" applyBorder="1" applyAlignment="1">
      <alignment horizontal="center" vertical="center"/>
    </xf>
    <xf numFmtId="0" fontId="16" fillId="12" borderId="9" xfId="0" applyFont="1" applyFill="1" applyBorder="1" applyAlignment="1">
      <alignment horizontal="center" vertical="center"/>
    </xf>
    <xf numFmtId="0" fontId="16" fillId="12" borderId="0" xfId="0" applyFont="1" applyFill="1" applyBorder="1" applyAlignment="1">
      <alignment horizontal="center" vertical="center"/>
    </xf>
    <xf numFmtId="0" fontId="16" fillId="12" borderId="10" xfId="0" applyFont="1" applyFill="1" applyBorder="1" applyAlignment="1">
      <alignment horizontal="center" vertical="center"/>
    </xf>
    <xf numFmtId="0" fontId="16" fillId="12" borderId="53" xfId="0" applyFont="1" applyFill="1" applyBorder="1" applyAlignment="1">
      <alignment horizontal="center" vertical="center"/>
    </xf>
    <xf numFmtId="0" fontId="16" fillId="12" borderId="34" xfId="0" applyFont="1" applyFill="1" applyBorder="1" applyAlignment="1">
      <alignment horizontal="center" vertical="center"/>
    </xf>
    <xf numFmtId="0" fontId="16" fillId="12" borderId="11" xfId="0" applyFont="1" applyFill="1" applyBorder="1" applyAlignment="1">
      <alignment horizontal="center" vertical="center"/>
    </xf>
    <xf numFmtId="0" fontId="21" fillId="9" borderId="33" xfId="0" applyFont="1" applyFill="1" applyBorder="1" applyAlignment="1">
      <alignment horizontal="center" vertical="center" wrapText="1"/>
    </xf>
    <xf numFmtId="0" fontId="21" fillId="9" borderId="21" xfId="0" applyFont="1" applyFill="1" applyBorder="1" applyAlignment="1">
      <alignment horizontal="center" vertical="center" wrapText="1"/>
    </xf>
    <xf numFmtId="0" fontId="21" fillId="9" borderId="12" xfId="0" applyFont="1" applyFill="1" applyBorder="1" applyAlignment="1">
      <alignment horizontal="center" vertical="center" wrapText="1"/>
    </xf>
    <xf numFmtId="0" fontId="21" fillId="9" borderId="23" xfId="0" applyFont="1" applyFill="1" applyBorder="1" applyAlignment="1">
      <alignment horizontal="center" vertical="center" wrapText="1"/>
    </xf>
    <xf numFmtId="0" fontId="21" fillId="9" borderId="32" xfId="0" applyFont="1" applyFill="1" applyBorder="1" applyAlignment="1">
      <alignment horizontal="center" vertical="center" wrapText="1"/>
    </xf>
    <xf numFmtId="0" fontId="21" fillId="9" borderId="24" xfId="0" applyFont="1" applyFill="1" applyBorder="1" applyAlignment="1">
      <alignment horizontal="center" vertical="center" wrapText="1"/>
    </xf>
    <xf numFmtId="9" fontId="21" fillId="9" borderId="5" xfId="0" applyNumberFormat="1" applyFont="1" applyFill="1" applyBorder="1" applyAlignment="1">
      <alignment horizontal="center" vertical="center" wrapText="1"/>
    </xf>
    <xf numFmtId="0" fontId="14" fillId="12" borderId="6" xfId="0" applyFont="1" applyFill="1" applyBorder="1" applyAlignment="1">
      <alignment horizontal="center" vertical="center" wrapText="1"/>
    </xf>
    <xf numFmtId="0" fontId="22" fillId="9" borderId="5" xfId="0" applyFont="1" applyFill="1" applyBorder="1" applyAlignment="1">
      <alignment horizontal="center" vertical="center" wrapText="1"/>
    </xf>
    <xf numFmtId="0" fontId="22" fillId="9" borderId="5" xfId="0" applyFont="1" applyFill="1" applyBorder="1" applyAlignment="1">
      <alignment horizontal="center" vertical="center"/>
    </xf>
    <xf numFmtId="0" fontId="0" fillId="14" borderId="7" xfId="0" applyFill="1" applyBorder="1" applyAlignment="1">
      <alignment horizontal="left" vertical="top" wrapText="1"/>
    </xf>
    <xf numFmtId="0" fontId="0" fillId="14" borderId="13" xfId="0" applyFill="1" applyBorder="1" applyAlignment="1">
      <alignment horizontal="left" vertical="top"/>
    </xf>
    <xf numFmtId="0" fontId="0" fillId="14" borderId="8" xfId="0" applyFill="1" applyBorder="1" applyAlignment="1">
      <alignment horizontal="left" vertical="top"/>
    </xf>
    <xf numFmtId="0" fontId="0" fillId="14" borderId="9" xfId="0" applyFill="1" applyBorder="1" applyAlignment="1">
      <alignment horizontal="left" vertical="top"/>
    </xf>
    <xf numFmtId="0" fontId="0" fillId="14" borderId="0" xfId="0" applyFill="1" applyBorder="1" applyAlignment="1">
      <alignment horizontal="left" vertical="top"/>
    </xf>
    <xf numFmtId="0" fontId="0" fillId="14" borderId="10" xfId="0" applyFill="1" applyBorder="1" applyAlignment="1">
      <alignment horizontal="left" vertical="top"/>
    </xf>
    <xf numFmtId="0" fontId="0" fillId="14" borderId="53" xfId="0" applyFill="1" applyBorder="1" applyAlignment="1">
      <alignment horizontal="left" vertical="top"/>
    </xf>
    <xf numFmtId="0" fontId="0" fillId="14" borderId="34" xfId="0" applyFill="1" applyBorder="1" applyAlignment="1">
      <alignment horizontal="left" vertical="top"/>
    </xf>
    <xf numFmtId="0" fontId="0" fillId="14" borderId="11" xfId="0" applyFill="1" applyBorder="1" applyAlignment="1">
      <alignment horizontal="left" vertical="top"/>
    </xf>
    <xf numFmtId="0" fontId="17" fillId="9" borderId="73" xfId="0" applyFont="1" applyFill="1" applyBorder="1" applyAlignment="1" applyProtection="1">
      <alignment horizontal="center" vertical="center" wrapText="1"/>
    </xf>
    <xf numFmtId="0" fontId="17" fillId="9" borderId="12" xfId="0" applyFont="1" applyFill="1" applyBorder="1" applyAlignment="1" applyProtection="1">
      <alignment horizontal="center" vertical="center" wrapText="1"/>
    </xf>
    <xf numFmtId="0" fontId="17" fillId="9" borderId="74" xfId="0" applyFont="1" applyFill="1" applyBorder="1" applyAlignment="1" applyProtection="1">
      <alignment horizontal="center" vertical="center" wrapText="1"/>
    </xf>
    <xf numFmtId="0" fontId="6" fillId="8" borderId="7" xfId="0" applyFont="1" applyFill="1" applyBorder="1" applyAlignment="1" applyProtection="1">
      <alignment horizontal="center" vertical="center" wrapText="1"/>
    </xf>
    <xf numFmtId="0" fontId="6" fillId="8" borderId="13" xfId="0" applyFont="1" applyFill="1" applyBorder="1" applyAlignment="1" applyProtection="1">
      <alignment horizontal="center" vertical="center" wrapText="1"/>
    </xf>
    <xf numFmtId="0" fontId="6" fillId="8" borderId="9" xfId="0" applyFont="1" applyFill="1" applyBorder="1" applyAlignment="1" applyProtection="1">
      <alignment horizontal="center" vertical="center" wrapText="1"/>
    </xf>
    <xf numFmtId="0" fontId="6" fillId="8" borderId="0" xfId="0" applyFont="1" applyFill="1" applyBorder="1" applyAlignment="1" applyProtection="1">
      <alignment horizontal="center" vertical="center" wrapText="1"/>
    </xf>
    <xf numFmtId="0" fontId="6" fillId="11" borderId="30" xfId="0" applyFont="1" applyFill="1" applyBorder="1" applyAlignment="1" applyProtection="1">
      <alignment horizontal="center" vertical="center" wrapText="1"/>
    </xf>
    <xf numFmtId="0" fontId="6" fillId="11" borderId="51" xfId="0" applyFont="1" applyFill="1" applyBorder="1" applyAlignment="1" applyProtection="1">
      <alignment horizontal="center" vertical="center" wrapText="1"/>
    </xf>
    <xf numFmtId="0" fontId="6" fillId="11" borderId="29" xfId="0" applyFont="1" applyFill="1" applyBorder="1" applyAlignment="1" applyProtection="1">
      <alignment horizontal="center" vertical="center" wrapText="1"/>
    </xf>
    <xf numFmtId="0" fontId="6" fillId="11" borderId="43" xfId="0" applyFont="1" applyFill="1" applyBorder="1" applyAlignment="1" applyProtection="1">
      <alignment horizontal="center" vertical="center" wrapText="1"/>
    </xf>
    <xf numFmtId="0" fontId="6" fillId="8" borderId="1" xfId="0" applyFont="1" applyFill="1" applyBorder="1" applyAlignment="1" applyProtection="1">
      <alignment horizontal="center" vertical="center" wrapText="1"/>
    </xf>
    <xf numFmtId="0" fontId="6" fillId="8" borderId="3" xfId="0" applyFont="1" applyFill="1" applyBorder="1" applyAlignment="1" applyProtection="1">
      <alignment horizontal="center" vertical="center" wrapText="1"/>
    </xf>
    <xf numFmtId="0" fontId="6" fillId="8" borderId="5" xfId="0" applyFont="1" applyFill="1" applyBorder="1" applyAlignment="1" applyProtection="1">
      <alignment horizontal="center" vertical="center" wrapText="1"/>
    </xf>
    <xf numFmtId="0" fontId="6" fillId="11" borderId="0" xfId="0" applyFont="1" applyFill="1" applyBorder="1" applyAlignment="1" applyProtection="1">
      <alignment horizontal="center" vertical="center" wrapText="1"/>
    </xf>
    <xf numFmtId="0" fontId="6" fillId="11" borderId="34" xfId="0" applyFont="1" applyFill="1" applyBorder="1" applyAlignment="1" applyProtection="1">
      <alignment horizontal="center" vertical="center" wrapText="1"/>
    </xf>
    <xf numFmtId="0" fontId="6" fillId="11" borderId="55" xfId="0" applyFont="1" applyFill="1" applyBorder="1" applyAlignment="1" applyProtection="1">
      <alignment horizontal="center" vertical="center" wrapText="1"/>
    </xf>
    <xf numFmtId="0" fontId="6" fillId="11" borderId="56" xfId="0" applyFont="1" applyFill="1" applyBorder="1" applyAlignment="1" applyProtection="1">
      <alignment horizontal="center" vertical="center" wrapText="1"/>
    </xf>
    <xf numFmtId="0" fontId="6" fillId="11" borderId="20" xfId="0" applyFont="1" applyFill="1" applyBorder="1" applyAlignment="1" applyProtection="1">
      <alignment horizontal="center" vertical="center" wrapText="1"/>
    </xf>
    <xf numFmtId="0" fontId="6" fillId="11" borderId="75" xfId="0" applyFont="1" applyFill="1" applyBorder="1" applyAlignment="1" applyProtection="1">
      <alignment horizontal="center" vertical="center" wrapText="1"/>
    </xf>
    <xf numFmtId="0" fontId="6" fillId="11" borderId="25" xfId="0" applyFont="1" applyFill="1" applyBorder="1" applyAlignment="1" applyProtection="1">
      <alignment horizontal="center" vertical="center" wrapText="1"/>
    </xf>
    <xf numFmtId="0" fontId="6" fillId="11" borderId="38" xfId="0" applyFont="1" applyFill="1" applyBorder="1" applyAlignment="1" applyProtection="1">
      <alignment horizontal="center" vertical="center" wrapText="1"/>
    </xf>
    <xf numFmtId="0" fontId="6" fillId="11" borderId="31" xfId="0" applyFont="1" applyFill="1" applyBorder="1" applyAlignment="1" applyProtection="1">
      <alignment horizontal="center" vertical="center" wrapText="1"/>
    </xf>
    <xf numFmtId="0" fontId="1" fillId="8" borderId="6" xfId="0" applyFont="1" applyFill="1" applyBorder="1" applyAlignment="1" applyProtection="1">
      <alignment horizontal="center" vertical="center" wrapText="1"/>
    </xf>
    <xf numFmtId="0" fontId="1" fillId="8" borderId="5" xfId="0" applyFont="1" applyFill="1" applyBorder="1" applyAlignment="1" applyProtection="1">
      <alignment horizontal="center" vertical="center" wrapText="1"/>
    </xf>
    <xf numFmtId="0" fontId="6" fillId="9" borderId="22" xfId="0" applyFont="1" applyFill="1" applyBorder="1" applyAlignment="1" applyProtection="1">
      <alignment horizontal="center" vertical="center" wrapText="1"/>
    </xf>
    <xf numFmtId="0" fontId="6" fillId="9" borderId="35" xfId="0" applyFont="1" applyFill="1" applyBorder="1" applyAlignment="1" applyProtection="1">
      <alignment horizontal="center" vertical="center" wrapText="1"/>
    </xf>
    <xf numFmtId="0" fontId="6" fillId="9" borderId="14" xfId="0" applyFont="1" applyFill="1" applyBorder="1" applyAlignment="1" applyProtection="1">
      <alignment horizontal="center" vertical="center" wrapText="1"/>
    </xf>
    <xf numFmtId="0" fontId="3" fillId="10" borderId="42" xfId="0" applyFont="1" applyFill="1" applyBorder="1" applyAlignment="1" applyProtection="1">
      <alignment horizontal="center" vertical="center" wrapText="1"/>
    </xf>
    <xf numFmtId="0" fontId="3" fillId="10" borderId="45" xfId="0" applyFont="1" applyFill="1" applyBorder="1" applyAlignment="1" applyProtection="1">
      <alignment horizontal="center" vertical="center" wrapText="1"/>
    </xf>
    <xf numFmtId="0" fontId="3" fillId="10" borderId="66" xfId="0" applyFont="1" applyFill="1" applyBorder="1" applyAlignment="1" applyProtection="1">
      <alignment horizontal="center" vertical="center" wrapText="1"/>
    </xf>
    <xf numFmtId="0" fontId="3" fillId="10" borderId="40" xfId="0" applyFont="1" applyFill="1" applyBorder="1" applyAlignment="1" applyProtection="1">
      <alignment horizontal="center" vertical="center" wrapText="1"/>
    </xf>
    <xf numFmtId="0" fontId="3" fillId="10" borderId="52" xfId="0" applyFont="1" applyFill="1" applyBorder="1" applyAlignment="1" applyProtection="1">
      <alignment horizontal="center" vertical="center" wrapText="1"/>
    </xf>
    <xf numFmtId="0" fontId="3" fillId="10" borderId="41" xfId="0" applyFont="1" applyFill="1" applyBorder="1" applyAlignment="1" applyProtection="1">
      <alignment horizontal="center" vertical="center" wrapText="1"/>
    </xf>
    <xf numFmtId="0" fontId="3" fillId="10" borderId="70" xfId="0" applyFont="1" applyFill="1" applyBorder="1" applyAlignment="1" applyProtection="1">
      <alignment horizontal="center" vertical="center" wrapText="1"/>
    </xf>
    <xf numFmtId="0" fontId="3" fillId="10" borderId="71" xfId="0" applyFont="1" applyFill="1" applyBorder="1" applyAlignment="1" applyProtection="1">
      <alignment horizontal="center" vertical="center" wrapText="1"/>
    </xf>
    <xf numFmtId="0" fontId="3" fillId="10" borderId="72" xfId="0" applyFont="1" applyFill="1" applyBorder="1" applyAlignment="1" applyProtection="1">
      <alignment horizontal="center" vertical="center" wrapText="1"/>
    </xf>
    <xf numFmtId="0" fontId="6" fillId="9" borderId="30" xfId="0" applyFont="1" applyFill="1" applyBorder="1" applyAlignment="1" applyProtection="1">
      <alignment horizontal="center" vertical="center" wrapText="1"/>
    </xf>
    <xf numFmtId="0" fontId="6" fillId="9" borderId="31" xfId="0" applyFont="1" applyFill="1" applyBorder="1" applyAlignment="1" applyProtection="1">
      <alignment horizontal="center" vertical="center" wrapText="1"/>
    </xf>
    <xf numFmtId="0" fontId="6" fillId="9" borderId="51" xfId="0" applyFont="1" applyFill="1" applyBorder="1" applyAlignment="1" applyProtection="1">
      <alignment horizontal="center" vertical="center" wrapText="1"/>
    </xf>
    <xf numFmtId="0" fontId="6" fillId="9" borderId="7" xfId="0" applyFont="1" applyFill="1" applyBorder="1" applyAlignment="1" applyProtection="1">
      <alignment horizontal="center" vertical="center" wrapText="1"/>
    </xf>
    <xf numFmtId="0" fontId="6" fillId="9" borderId="9" xfId="0" applyFont="1" applyFill="1" applyBorder="1" applyAlignment="1" applyProtection="1">
      <alignment horizontal="center" vertical="center" wrapText="1"/>
    </xf>
    <xf numFmtId="0" fontId="6" fillId="9" borderId="53" xfId="0" applyFont="1" applyFill="1" applyBorder="1" applyAlignment="1" applyProtection="1">
      <alignment horizontal="center" vertical="center" wrapText="1"/>
    </xf>
    <xf numFmtId="0" fontId="6" fillId="8" borderId="65" xfId="0" applyFont="1" applyFill="1" applyBorder="1" applyAlignment="1" applyProtection="1">
      <alignment horizontal="center" vertical="center" wrapText="1"/>
    </xf>
    <xf numFmtId="0" fontId="6" fillId="8" borderId="61" xfId="0" applyFont="1" applyFill="1" applyBorder="1" applyAlignment="1" applyProtection="1">
      <alignment horizontal="center" vertical="center" wrapText="1"/>
    </xf>
    <xf numFmtId="0" fontId="6" fillId="8" borderId="60" xfId="0" applyFont="1" applyFill="1" applyBorder="1" applyAlignment="1" applyProtection="1">
      <alignment horizontal="center" vertical="center" wrapText="1"/>
    </xf>
    <xf numFmtId="0" fontId="6" fillId="8" borderId="62" xfId="0" applyFont="1" applyFill="1" applyBorder="1" applyAlignment="1" applyProtection="1">
      <alignment horizontal="center" vertical="center" wrapText="1"/>
    </xf>
    <xf numFmtId="0" fontId="6" fillId="8" borderId="8" xfId="0" applyFont="1" applyFill="1" applyBorder="1" applyAlignment="1" applyProtection="1">
      <alignment vertical="center" wrapText="1"/>
    </xf>
    <xf numFmtId="0" fontId="6" fillId="8" borderId="10" xfId="0" applyFont="1" applyFill="1" applyBorder="1" applyAlignment="1" applyProtection="1">
      <alignment vertical="center" wrapText="1"/>
    </xf>
    <xf numFmtId="0" fontId="6" fillId="8" borderId="11" xfId="0" applyFont="1" applyFill="1" applyBorder="1" applyAlignment="1" applyProtection="1">
      <alignment vertical="center" wrapText="1"/>
    </xf>
    <xf numFmtId="0" fontId="1" fillId="8" borderId="23" xfId="0" applyFont="1" applyFill="1" applyBorder="1" applyAlignment="1" applyProtection="1">
      <alignment horizontal="center" vertical="center" wrapText="1"/>
    </xf>
    <xf numFmtId="0" fontId="1" fillId="8" borderId="24" xfId="0" applyFont="1" applyFill="1" applyBorder="1" applyAlignment="1" applyProtection="1">
      <alignment horizontal="center" vertical="center" wrapText="1"/>
    </xf>
    <xf numFmtId="0" fontId="6" fillId="11" borderId="7" xfId="0" applyFont="1" applyFill="1" applyBorder="1" applyAlignment="1" applyProtection="1">
      <alignment horizontal="center" vertical="center" wrapText="1"/>
    </xf>
    <xf numFmtId="0" fontId="6" fillId="11" borderId="8" xfId="0" applyFont="1" applyFill="1" applyBorder="1" applyAlignment="1" applyProtection="1">
      <alignment horizontal="center" vertical="center" wrapText="1"/>
    </xf>
    <xf numFmtId="0" fontId="8" fillId="11" borderId="22" xfId="0" applyFont="1" applyFill="1" applyBorder="1" applyAlignment="1" applyProtection="1">
      <alignment horizontal="center" vertical="center" wrapText="1"/>
    </xf>
    <xf numFmtId="0" fontId="8" fillId="11" borderId="35" xfId="0" applyFont="1" applyFill="1" applyBorder="1" applyAlignment="1" applyProtection="1">
      <alignment horizontal="center" vertical="center" wrapText="1"/>
    </xf>
    <xf numFmtId="0" fontId="6" fillId="11" borderId="14" xfId="0" applyFont="1" applyFill="1" applyBorder="1" applyAlignment="1" applyProtection="1">
      <alignment horizontal="center" vertical="center" wrapText="1"/>
    </xf>
    <xf numFmtId="0" fontId="3" fillId="10" borderId="37" xfId="0" applyFont="1" applyFill="1" applyBorder="1" applyAlignment="1" applyProtection="1">
      <alignment horizontal="center" vertical="center" wrapText="1"/>
    </xf>
    <xf numFmtId="0" fontId="6" fillId="11" borderId="53" xfId="0" applyFont="1" applyFill="1" applyBorder="1" applyAlignment="1" applyProtection="1">
      <alignment horizontal="center" vertical="center" wrapText="1"/>
    </xf>
    <xf numFmtId="0" fontId="1" fillId="8" borderId="67" xfId="0" applyFont="1" applyFill="1" applyBorder="1" applyAlignment="1" applyProtection="1">
      <alignment horizontal="center" vertical="center" wrapText="1"/>
    </xf>
    <xf numFmtId="0" fontId="1" fillId="8" borderId="44" xfId="0" applyFont="1" applyFill="1" applyBorder="1" applyAlignment="1" applyProtection="1">
      <alignment horizontal="center" vertical="center" wrapText="1"/>
    </xf>
    <xf numFmtId="0" fontId="1" fillId="8" borderId="9" xfId="0" applyFont="1" applyFill="1" applyBorder="1" applyAlignment="1" applyProtection="1">
      <alignment horizontal="center" vertical="center" wrapText="1"/>
    </xf>
    <xf numFmtId="0" fontId="1" fillId="8" borderId="29" xfId="0" applyFont="1" applyFill="1" applyBorder="1" applyAlignment="1" applyProtection="1">
      <alignment horizontal="center" vertical="center" wrapText="1"/>
    </xf>
    <xf numFmtId="0" fontId="3" fillId="10" borderId="78" xfId="0" applyFont="1" applyFill="1" applyBorder="1" applyAlignment="1" applyProtection="1">
      <alignment horizontal="center" vertical="center" wrapText="1"/>
    </xf>
    <xf numFmtId="0" fontId="3" fillId="10" borderId="10" xfId="0" applyFont="1" applyFill="1" applyBorder="1" applyAlignment="1" applyProtection="1">
      <alignment horizontal="center" vertical="center" wrapText="1"/>
    </xf>
    <xf numFmtId="0" fontId="3" fillId="10" borderId="43" xfId="0" applyFont="1" applyFill="1" applyBorder="1" applyAlignment="1" applyProtection="1">
      <alignment horizontal="center" vertical="center" wrapText="1"/>
    </xf>
    <xf numFmtId="0" fontId="6" fillId="8" borderId="6" xfId="0" applyFont="1" applyFill="1" applyBorder="1" applyAlignment="1" applyProtection="1">
      <alignment horizontal="center" vertical="center" wrapText="1"/>
    </xf>
    <xf numFmtId="0" fontId="3" fillId="10" borderId="54" xfId="0" applyFont="1" applyFill="1" applyBorder="1" applyAlignment="1" applyProtection="1">
      <alignment horizontal="left" vertical="top"/>
    </xf>
    <xf numFmtId="0" fontId="3" fillId="10" borderId="55" xfId="0" applyFont="1" applyFill="1" applyBorder="1" applyAlignment="1" applyProtection="1">
      <alignment horizontal="left" vertical="top"/>
    </xf>
    <xf numFmtId="0" fontId="3" fillId="10" borderId="56" xfId="0" applyFont="1" applyFill="1" applyBorder="1" applyAlignment="1" applyProtection="1">
      <alignment horizontal="left" vertical="top"/>
    </xf>
    <xf numFmtId="0" fontId="3" fillId="10" borderId="0" xfId="0" applyFont="1" applyFill="1" applyBorder="1" applyAlignment="1" applyProtection="1">
      <alignment horizontal="center" vertical="center" wrapText="1"/>
    </xf>
    <xf numFmtId="0" fontId="1" fillId="9" borderId="7" xfId="0" applyFont="1" applyFill="1" applyBorder="1" applyAlignment="1" applyProtection="1">
      <alignment horizontal="center" vertical="center"/>
    </xf>
    <xf numFmtId="0" fontId="1" fillId="9" borderId="13" xfId="0" applyFont="1" applyFill="1" applyBorder="1" applyAlignment="1" applyProtection="1">
      <alignment horizontal="center" vertical="center"/>
    </xf>
    <xf numFmtId="0" fontId="1" fillId="9" borderId="64" xfId="0" applyFont="1" applyFill="1" applyBorder="1" applyAlignment="1" applyProtection="1">
      <alignment horizontal="center" vertical="center"/>
    </xf>
    <xf numFmtId="0" fontId="1" fillId="9" borderId="53" xfId="0" applyFont="1" applyFill="1" applyBorder="1" applyAlignment="1" applyProtection="1">
      <alignment horizontal="center" vertical="center"/>
    </xf>
    <xf numFmtId="0" fontId="1" fillId="9" borderId="34" xfId="0" applyFont="1" applyFill="1" applyBorder="1" applyAlignment="1" applyProtection="1">
      <alignment horizontal="center" vertical="center"/>
    </xf>
    <xf numFmtId="0" fontId="1" fillId="9" borderId="63" xfId="0" applyFont="1" applyFill="1" applyBorder="1" applyAlignment="1" applyProtection="1">
      <alignment horizontal="center" vertical="center"/>
    </xf>
    <xf numFmtId="0" fontId="6" fillId="9" borderId="54" xfId="0" applyFont="1" applyFill="1" applyBorder="1" applyAlignment="1" applyProtection="1">
      <alignment horizontal="center" vertical="center" wrapText="1"/>
    </xf>
    <xf numFmtId="0" fontId="6" fillId="9" borderId="55" xfId="0" applyFont="1" applyFill="1" applyBorder="1" applyAlignment="1" applyProtection="1">
      <alignment horizontal="center" vertical="center" wrapText="1"/>
    </xf>
    <xf numFmtId="0" fontId="6" fillId="9" borderId="65" xfId="0" applyFont="1" applyFill="1" applyBorder="1" applyAlignment="1" applyProtection="1">
      <alignment horizontal="center" vertical="center" wrapText="1"/>
    </xf>
    <xf numFmtId="0" fontId="3" fillId="10" borderId="8" xfId="0" applyFont="1" applyFill="1" applyBorder="1" applyAlignment="1" applyProtection="1">
      <alignment horizontal="center" vertical="center" wrapText="1"/>
    </xf>
    <xf numFmtId="0" fontId="3" fillId="10" borderId="11" xfId="0" applyFont="1" applyFill="1" applyBorder="1" applyAlignment="1" applyProtection="1">
      <alignment horizontal="center" vertical="center" wrapText="1"/>
    </xf>
    <xf numFmtId="0" fontId="6" fillId="9" borderId="60" xfId="0" applyFont="1" applyFill="1" applyBorder="1" applyAlignment="1" applyProtection="1">
      <alignment horizontal="center" vertical="center" wrapText="1"/>
    </xf>
    <xf numFmtId="0" fontId="6" fillId="9" borderId="61" xfId="0" applyFont="1" applyFill="1" applyBorder="1" applyAlignment="1" applyProtection="1">
      <alignment horizontal="center" vertical="center" wrapText="1"/>
    </xf>
    <xf numFmtId="0" fontId="6" fillId="9" borderId="62" xfId="0" applyFont="1" applyFill="1" applyBorder="1" applyAlignment="1" applyProtection="1">
      <alignment horizontal="center" vertical="top" wrapText="1"/>
    </xf>
    <xf numFmtId="0" fontId="6" fillId="9" borderId="61" xfId="0" applyFont="1" applyFill="1" applyBorder="1" applyAlignment="1" applyProtection="1">
      <alignment horizontal="center" vertical="top" wrapText="1"/>
    </xf>
    <xf numFmtId="0" fontId="6" fillId="9" borderId="68" xfId="0" applyFont="1" applyFill="1" applyBorder="1" applyAlignment="1" applyProtection="1">
      <alignment horizontal="center" vertical="center" wrapText="1"/>
    </xf>
    <xf numFmtId="0" fontId="6" fillId="9" borderId="69" xfId="0" applyFont="1" applyFill="1" applyBorder="1" applyAlignment="1" applyProtection="1">
      <alignment horizontal="center" vertical="center" wrapText="1"/>
    </xf>
    <xf numFmtId="0" fontId="6" fillId="9" borderId="27" xfId="0" applyFont="1" applyFill="1" applyBorder="1" applyAlignment="1" applyProtection="1">
      <alignment horizontal="center" vertical="center" wrapText="1"/>
    </xf>
    <xf numFmtId="0" fontId="6" fillId="9" borderId="58" xfId="0" applyFont="1" applyFill="1" applyBorder="1" applyAlignment="1" applyProtection="1">
      <alignment horizontal="center" vertical="center" wrapText="1"/>
    </xf>
    <xf numFmtId="0" fontId="6" fillId="9" borderId="28" xfId="0" applyFont="1" applyFill="1" applyBorder="1" applyAlignment="1" applyProtection="1">
      <alignment horizontal="center" vertical="center" wrapText="1"/>
    </xf>
    <xf numFmtId="0" fontId="6" fillId="9" borderId="18" xfId="0" applyFont="1" applyFill="1" applyBorder="1" applyAlignment="1" applyProtection="1">
      <alignment horizontal="center" vertical="center" wrapText="1"/>
    </xf>
    <xf numFmtId="0" fontId="6" fillId="9" borderId="26" xfId="0" applyFont="1" applyFill="1" applyBorder="1" applyAlignment="1" applyProtection="1">
      <alignment horizontal="center" vertical="center" wrapText="1"/>
    </xf>
    <xf numFmtId="0" fontId="6" fillId="9" borderId="50" xfId="0" applyFont="1" applyFill="1" applyBorder="1" applyAlignment="1" applyProtection="1">
      <alignment horizontal="center" vertical="center" wrapText="1"/>
    </xf>
    <xf numFmtId="0" fontId="6" fillId="9" borderId="30" xfId="0" applyFont="1" applyFill="1" applyBorder="1" applyAlignment="1" applyProtection="1">
      <alignment horizontal="center" vertical="top" wrapText="1"/>
    </xf>
    <xf numFmtId="0" fontId="6" fillId="9" borderId="51" xfId="0" applyFont="1" applyFill="1" applyBorder="1" applyAlignment="1" applyProtection="1">
      <alignment horizontal="center" vertical="top" wrapText="1"/>
    </xf>
    <xf numFmtId="0" fontId="3" fillId="10" borderId="79" xfId="0" applyFont="1" applyFill="1" applyBorder="1" applyAlignment="1" applyProtection="1">
      <alignment horizontal="center" vertical="center" wrapText="1"/>
    </xf>
    <xf numFmtId="0" fontId="3" fillId="10" borderId="80" xfId="0" applyFont="1" applyFill="1" applyBorder="1" applyAlignment="1" applyProtection="1">
      <alignment horizontal="center" vertical="center" wrapText="1"/>
    </xf>
    <xf numFmtId="0" fontId="3" fillId="10" borderId="81" xfId="0" applyFont="1" applyFill="1" applyBorder="1" applyAlignment="1" applyProtection="1">
      <alignment horizontal="center" vertical="center" wrapText="1"/>
    </xf>
    <xf numFmtId="0" fontId="3" fillId="10" borderId="82" xfId="0" applyFont="1" applyFill="1" applyBorder="1" applyAlignment="1" applyProtection="1">
      <alignment horizontal="center" vertical="center" wrapText="1"/>
    </xf>
    <xf numFmtId="0" fontId="1" fillId="10" borderId="9" xfId="0" applyFont="1" applyFill="1" applyBorder="1" applyAlignment="1" applyProtection="1">
      <alignment horizontal="left" wrapText="1"/>
    </xf>
    <xf numFmtId="0" fontId="1" fillId="10" borderId="0" xfId="0" applyFont="1" applyFill="1" applyAlignment="1" applyProtection="1">
      <alignment horizontal="left" wrapText="1"/>
    </xf>
    <xf numFmtId="0" fontId="2" fillId="10" borderId="7" xfId="0" applyFont="1" applyFill="1" applyBorder="1" applyAlignment="1" applyProtection="1">
      <alignment horizontal="center"/>
    </xf>
    <xf numFmtId="0" fontId="2" fillId="10" borderId="8" xfId="0" applyFont="1" applyFill="1" applyBorder="1" applyAlignment="1" applyProtection="1">
      <alignment horizontal="center"/>
    </xf>
    <xf numFmtId="0" fontId="6" fillId="8" borderId="54" xfId="0" applyFont="1" applyFill="1" applyBorder="1" applyAlignment="1" applyProtection="1">
      <alignment horizontal="center" vertical="center" wrapText="1"/>
    </xf>
    <xf numFmtId="0" fontId="6" fillId="8" borderId="55" xfId="0" applyFont="1" applyFill="1" applyBorder="1" applyAlignment="1" applyProtection="1">
      <alignment horizontal="center" vertical="center" wrapText="1"/>
    </xf>
    <xf numFmtId="0" fontId="6" fillId="8" borderId="56" xfId="0" applyFont="1" applyFill="1" applyBorder="1" applyAlignment="1" applyProtection="1">
      <alignment horizontal="center" vertical="center" wrapText="1"/>
    </xf>
  </cellXfs>
  <cellStyles count="2">
    <cellStyle name="Normal" xfId="0" builtinId="0"/>
    <cellStyle name="Vírgula" xfId="1" builtinId="3"/>
  </cellStyles>
  <dxfs count="45">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ont>
        <color auto="1"/>
      </font>
      <fill>
        <patternFill>
          <bgColor theme="9"/>
        </patternFill>
      </fill>
    </dxf>
    <dxf>
      <font>
        <color auto="1"/>
      </font>
      <fill>
        <patternFill>
          <bgColor rgb="FFFF0000"/>
        </patternFill>
      </fill>
    </dxf>
    <dxf>
      <font>
        <color auto="1"/>
      </font>
      <fill>
        <patternFill>
          <bgColor rgb="FFFFFF00"/>
        </patternFill>
      </fill>
    </dxf>
    <dxf>
      <font>
        <color auto="1"/>
      </font>
      <fill>
        <patternFill>
          <bgColor theme="9"/>
        </patternFill>
      </fill>
    </dxf>
    <dxf>
      <font>
        <color auto="1"/>
      </font>
      <fill>
        <patternFill>
          <bgColor rgb="FFFF0000"/>
        </patternFill>
      </fill>
    </dxf>
    <dxf>
      <font>
        <color auto="1"/>
      </font>
      <fill>
        <patternFill>
          <bgColor rgb="FFFFFF00"/>
        </patternFill>
      </fill>
    </dxf>
    <dxf>
      <fill>
        <patternFill>
          <bgColor rgb="FFFFFF00"/>
        </patternFill>
      </fill>
    </dxf>
    <dxf>
      <fill>
        <patternFill>
          <bgColor rgb="FFFF0000"/>
        </patternFill>
      </fill>
    </dxf>
    <dxf>
      <fill>
        <patternFill>
          <bgColor theme="9"/>
        </patternFill>
      </fill>
    </dxf>
    <dxf>
      <fill>
        <patternFill>
          <bgColor rgb="FFFF0000"/>
        </patternFill>
      </fill>
    </dxf>
    <dxf>
      <fill>
        <patternFill>
          <bgColor rgb="FFFFFF00"/>
        </patternFill>
      </fill>
    </dxf>
    <dxf>
      <fill>
        <patternFill>
          <bgColor theme="9"/>
        </patternFill>
      </fill>
    </dxf>
    <dxf>
      <font>
        <color auto="1"/>
      </font>
      <fill>
        <patternFill>
          <bgColor theme="9"/>
        </patternFill>
      </fill>
    </dxf>
    <dxf>
      <fill>
        <patternFill>
          <bgColor rgb="FFFF0000"/>
        </patternFill>
      </fill>
    </dxf>
    <dxf>
      <font>
        <color theme="1"/>
      </font>
      <fill>
        <patternFill>
          <bgColor rgb="FFFFFF00"/>
        </patternFill>
      </fill>
    </dxf>
    <dxf>
      <font>
        <color auto="1"/>
      </font>
      <fill>
        <patternFill>
          <bgColor theme="9"/>
        </patternFill>
      </fill>
    </dxf>
    <dxf>
      <font>
        <color auto="1"/>
      </font>
      <fill>
        <patternFill>
          <bgColor rgb="FFFF0000"/>
        </patternFill>
      </fill>
    </dxf>
    <dxf>
      <font>
        <color auto="1"/>
      </font>
      <fill>
        <patternFill>
          <bgColor rgb="FFFFFF00"/>
        </patternFill>
      </fill>
    </dxf>
    <dxf>
      <font>
        <color auto="1"/>
      </font>
      <fill>
        <patternFill>
          <bgColor theme="9"/>
        </patternFill>
      </fill>
    </dxf>
    <dxf>
      <fill>
        <patternFill>
          <bgColor rgb="FFFF0000"/>
        </patternFill>
      </fill>
    </dxf>
    <dxf>
      <font>
        <color theme="1"/>
      </font>
      <fill>
        <patternFill>
          <bgColor rgb="FFFFFF00"/>
        </patternFill>
      </fill>
    </dxf>
    <dxf>
      <font>
        <color auto="1"/>
      </font>
      <fill>
        <patternFill>
          <bgColor theme="9"/>
        </patternFill>
      </fill>
    </dxf>
    <dxf>
      <font>
        <color auto="1"/>
      </font>
      <fill>
        <patternFill>
          <bgColor rgb="FFFF0000"/>
        </patternFill>
      </fill>
    </dxf>
    <dxf>
      <font>
        <color auto="1"/>
      </font>
      <fill>
        <patternFill>
          <bgColor rgb="FFFFFF00"/>
        </patternFill>
      </fill>
    </dxf>
    <dxf>
      <font>
        <color auto="1"/>
      </font>
      <fill>
        <patternFill>
          <bgColor theme="9"/>
        </patternFill>
      </fill>
    </dxf>
    <dxf>
      <font>
        <color auto="1"/>
      </font>
      <fill>
        <patternFill>
          <bgColor rgb="FFFF0000"/>
        </patternFill>
      </fill>
    </dxf>
    <dxf>
      <font>
        <color auto="1"/>
      </font>
      <fill>
        <patternFill>
          <bgColor rgb="FFFFFF00"/>
        </patternFill>
      </fill>
    </dxf>
    <dxf>
      <font>
        <color auto="1"/>
      </font>
      <fill>
        <patternFill>
          <bgColor theme="9"/>
        </patternFill>
      </fill>
    </dxf>
    <dxf>
      <fill>
        <patternFill>
          <bgColor rgb="FFFF0000"/>
        </patternFill>
      </fill>
    </dxf>
    <dxf>
      <font>
        <color theme="1"/>
      </font>
      <fill>
        <patternFill>
          <bgColor rgb="FFFFFF00"/>
        </patternFill>
      </fill>
    </dxf>
    <dxf>
      <fill>
        <patternFill>
          <bgColor theme="9"/>
        </patternFill>
      </fill>
    </dxf>
    <dxf>
      <font>
        <color auto="1"/>
      </font>
      <fill>
        <patternFill>
          <bgColor rgb="FFFFFF00"/>
        </patternFill>
      </fill>
    </dxf>
    <dxf>
      <fill>
        <patternFill>
          <bgColor rgb="FFFF0000"/>
        </patternFill>
      </fill>
    </dxf>
  </dxfs>
  <tableStyles count="0" defaultTableStyle="TableStyleMedium2" defaultPivotStyle="PivotStyleLight16"/>
  <colors>
    <mruColors>
      <color rgb="FF336699"/>
      <color rgb="FFFFCCFF"/>
      <color rgb="FFD8D9F4"/>
      <color rgb="FF7375D7"/>
      <color rgb="FF4F52CD"/>
      <color rgb="FF2E31A2"/>
      <color rgb="FF8C8EDE"/>
      <color rgb="FFFFB3D9"/>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zoomScaleNormal="100" workbookViewId="0">
      <selection activeCell="J8" sqref="J8"/>
    </sheetView>
  </sheetViews>
  <sheetFormatPr defaultRowHeight="15" x14ac:dyDescent="0.25"/>
  <cols>
    <col min="1" max="1" width="28.7109375" customWidth="1"/>
    <col min="2" max="2" width="28.28515625" customWidth="1"/>
    <col min="3" max="3" width="18.7109375" customWidth="1"/>
    <col min="4" max="4" width="38" customWidth="1"/>
    <col min="5" max="5" width="14.28515625" customWidth="1"/>
    <col min="6" max="6" width="21.42578125" style="58" customWidth="1"/>
    <col min="7" max="7" width="15.7109375" customWidth="1"/>
    <col min="8" max="8" width="14" customWidth="1"/>
  </cols>
  <sheetData>
    <row r="1" spans="1:13" x14ac:dyDescent="0.25">
      <c r="A1" s="179" t="s">
        <v>78</v>
      </c>
      <c r="B1" s="180"/>
      <c r="C1" s="180"/>
      <c r="D1" s="180"/>
      <c r="E1" s="180"/>
      <c r="F1" s="180"/>
      <c r="G1" s="180"/>
      <c r="H1" s="181"/>
    </row>
    <row r="2" spans="1:13" ht="15.75" x14ac:dyDescent="0.25">
      <c r="A2" s="182"/>
      <c r="B2" s="183"/>
      <c r="C2" s="183"/>
      <c r="D2" s="183"/>
      <c r="E2" s="183"/>
      <c r="F2" s="183"/>
      <c r="G2" s="183"/>
      <c r="H2" s="184"/>
      <c r="I2" s="79"/>
      <c r="J2" s="79"/>
      <c r="K2" s="79"/>
      <c r="L2" s="79"/>
      <c r="M2" s="79"/>
    </row>
    <row r="3" spans="1:13" ht="15.75" thickBot="1" x14ac:dyDescent="0.3">
      <c r="A3" s="185"/>
      <c r="B3" s="186"/>
      <c r="C3" s="186"/>
      <c r="D3" s="186"/>
      <c r="E3" s="186"/>
      <c r="F3" s="186"/>
      <c r="G3" s="186"/>
      <c r="H3" s="187"/>
    </row>
    <row r="4" spans="1:13" x14ac:dyDescent="0.25">
      <c r="A4" s="198" t="s">
        <v>126</v>
      </c>
      <c r="B4" s="199"/>
      <c r="C4" s="199"/>
      <c r="D4" s="199"/>
      <c r="E4" s="199"/>
      <c r="F4" s="199"/>
      <c r="G4" s="199"/>
      <c r="H4" s="200"/>
    </row>
    <row r="5" spans="1:13" x14ac:dyDescent="0.25">
      <c r="A5" s="201"/>
      <c r="B5" s="202"/>
      <c r="C5" s="202"/>
      <c r="D5" s="202"/>
      <c r="E5" s="202"/>
      <c r="F5" s="202"/>
      <c r="G5" s="202"/>
      <c r="H5" s="203"/>
    </row>
    <row r="6" spans="1:13" ht="120" customHeight="1" thickBot="1" x14ac:dyDescent="0.3">
      <c r="A6" s="204"/>
      <c r="B6" s="205"/>
      <c r="C6" s="205"/>
      <c r="D6" s="205"/>
      <c r="E6" s="205"/>
      <c r="F6" s="205"/>
      <c r="G6" s="205"/>
      <c r="H6" s="206"/>
    </row>
    <row r="7" spans="1:13" ht="45.75" thickBot="1" x14ac:dyDescent="0.3">
      <c r="A7" s="90" t="s">
        <v>79</v>
      </c>
      <c r="B7" s="91" t="s">
        <v>80</v>
      </c>
      <c r="C7" s="195" t="s">
        <v>81</v>
      </c>
      <c r="D7" s="195"/>
      <c r="E7" s="91" t="s">
        <v>82</v>
      </c>
      <c r="F7" s="91" t="s">
        <v>83</v>
      </c>
      <c r="G7" s="195" t="s">
        <v>84</v>
      </c>
      <c r="H7" s="195"/>
    </row>
    <row r="8" spans="1:13" x14ac:dyDescent="0.25">
      <c r="A8" s="207" t="s">
        <v>141</v>
      </c>
      <c r="B8" s="146" t="s">
        <v>85</v>
      </c>
      <c r="C8" s="188" t="s">
        <v>145</v>
      </c>
      <c r="D8" s="189"/>
      <c r="E8" s="194">
        <v>0.2</v>
      </c>
      <c r="F8" s="80" t="s">
        <v>86</v>
      </c>
      <c r="G8" s="196" t="s">
        <v>130</v>
      </c>
      <c r="H8" s="197"/>
    </row>
    <row r="9" spans="1:13" ht="14.25" customHeight="1" x14ac:dyDescent="0.25">
      <c r="A9" s="208"/>
      <c r="B9" s="146"/>
      <c r="C9" s="190"/>
      <c r="D9" s="191"/>
      <c r="E9" s="194"/>
      <c r="F9" s="80" t="s">
        <v>87</v>
      </c>
      <c r="G9" s="197"/>
      <c r="H9" s="197"/>
    </row>
    <row r="10" spans="1:13" x14ac:dyDescent="0.25">
      <c r="A10" s="208"/>
      <c r="B10" s="146"/>
      <c r="C10" s="192"/>
      <c r="D10" s="193"/>
      <c r="E10" s="194"/>
      <c r="F10" s="80" t="s">
        <v>88</v>
      </c>
      <c r="G10" s="197"/>
      <c r="H10" s="197"/>
    </row>
    <row r="11" spans="1:13" x14ac:dyDescent="0.25">
      <c r="A11" s="208"/>
      <c r="B11" s="146"/>
      <c r="C11" s="146" t="s">
        <v>146</v>
      </c>
      <c r="D11" s="146"/>
      <c r="E11" s="194">
        <v>0.4</v>
      </c>
      <c r="F11" s="80" t="s">
        <v>89</v>
      </c>
      <c r="G11" s="197"/>
      <c r="H11" s="197"/>
    </row>
    <row r="12" spans="1:13" x14ac:dyDescent="0.25">
      <c r="A12" s="208"/>
      <c r="B12" s="146"/>
      <c r="C12" s="146"/>
      <c r="D12" s="146"/>
      <c r="E12" s="194"/>
      <c r="F12" s="80" t="s">
        <v>90</v>
      </c>
      <c r="G12" s="197"/>
      <c r="H12" s="197"/>
    </row>
    <row r="13" spans="1:13" ht="15.75" thickBot="1" x14ac:dyDescent="0.3">
      <c r="A13" s="209"/>
      <c r="B13" s="146"/>
      <c r="C13" s="146"/>
      <c r="D13" s="146"/>
      <c r="E13" s="194"/>
      <c r="F13" s="80" t="s">
        <v>91</v>
      </c>
      <c r="G13" s="197"/>
      <c r="H13" s="197"/>
    </row>
    <row r="14" spans="1:13" x14ac:dyDescent="0.25">
      <c r="A14" s="143" t="s">
        <v>142</v>
      </c>
      <c r="B14" s="150" t="s">
        <v>92</v>
      </c>
      <c r="C14" s="148" t="s">
        <v>93</v>
      </c>
      <c r="D14" s="148"/>
      <c r="E14" s="147">
        <v>0.05</v>
      </c>
      <c r="F14" s="150" t="s">
        <v>121</v>
      </c>
      <c r="G14" s="171" t="s">
        <v>131</v>
      </c>
      <c r="H14" s="172"/>
    </row>
    <row r="15" spans="1:13" x14ac:dyDescent="0.25">
      <c r="A15" s="144"/>
      <c r="B15" s="150"/>
      <c r="C15" s="148"/>
      <c r="D15" s="148"/>
      <c r="E15" s="147"/>
      <c r="F15" s="150"/>
      <c r="G15" s="172"/>
      <c r="H15" s="172"/>
    </row>
    <row r="16" spans="1:13" x14ac:dyDescent="0.25">
      <c r="A16" s="144"/>
      <c r="B16" s="150"/>
      <c r="C16" s="148"/>
      <c r="D16" s="148"/>
      <c r="E16" s="147"/>
      <c r="F16" s="150"/>
      <c r="G16" s="172"/>
      <c r="H16" s="172"/>
    </row>
    <row r="17" spans="1:8" x14ac:dyDescent="0.25">
      <c r="A17" s="144"/>
      <c r="B17" s="150" t="s">
        <v>94</v>
      </c>
      <c r="C17" s="148" t="s">
        <v>95</v>
      </c>
      <c r="D17" s="148"/>
      <c r="E17" s="147"/>
      <c r="F17" s="173" t="s">
        <v>133</v>
      </c>
      <c r="G17" s="172"/>
      <c r="H17" s="172"/>
    </row>
    <row r="18" spans="1:8" x14ac:dyDescent="0.25">
      <c r="A18" s="144"/>
      <c r="B18" s="150"/>
      <c r="C18" s="148"/>
      <c r="D18" s="148"/>
      <c r="E18" s="147"/>
      <c r="F18" s="174"/>
      <c r="G18" s="172"/>
      <c r="H18" s="172"/>
    </row>
    <row r="19" spans="1:8" x14ac:dyDescent="0.25">
      <c r="A19" s="144"/>
      <c r="B19" s="150" t="s">
        <v>85</v>
      </c>
      <c r="C19" s="148" t="s">
        <v>96</v>
      </c>
      <c r="D19" s="148"/>
      <c r="E19" s="147">
        <v>0.04</v>
      </c>
      <c r="F19" s="173" t="s">
        <v>134</v>
      </c>
      <c r="G19" s="172"/>
      <c r="H19" s="172"/>
    </row>
    <row r="20" spans="1:8" x14ac:dyDescent="0.25">
      <c r="A20" s="144"/>
      <c r="B20" s="150"/>
      <c r="C20" s="148"/>
      <c r="D20" s="148"/>
      <c r="E20" s="147"/>
      <c r="F20" s="174"/>
      <c r="G20" s="172"/>
      <c r="H20" s="172"/>
    </row>
    <row r="21" spans="1:8" x14ac:dyDescent="0.25">
      <c r="A21" s="144"/>
      <c r="B21" s="150"/>
      <c r="C21" s="175" t="s">
        <v>135</v>
      </c>
      <c r="D21" s="176"/>
      <c r="E21" s="147">
        <v>0.04</v>
      </c>
      <c r="F21" s="173" t="s">
        <v>137</v>
      </c>
      <c r="G21" s="172"/>
      <c r="H21" s="172"/>
    </row>
    <row r="22" spans="1:8" ht="35.25" customHeight="1" x14ac:dyDescent="0.25">
      <c r="A22" s="144"/>
      <c r="B22" s="150"/>
      <c r="C22" s="177"/>
      <c r="D22" s="178"/>
      <c r="E22" s="147"/>
      <c r="F22" s="174"/>
      <c r="G22" s="172"/>
      <c r="H22" s="172"/>
    </row>
    <row r="23" spans="1:8" ht="14.25" customHeight="1" x14ac:dyDescent="0.25">
      <c r="A23" s="144"/>
      <c r="B23" s="150"/>
      <c r="C23" s="148" t="s">
        <v>97</v>
      </c>
      <c r="D23" s="148"/>
      <c r="E23" s="147">
        <v>0.04</v>
      </c>
      <c r="F23" s="173" t="s">
        <v>137</v>
      </c>
      <c r="G23" s="172"/>
      <c r="H23" s="172"/>
    </row>
    <row r="24" spans="1:8" ht="30.75" customHeight="1" x14ac:dyDescent="0.25">
      <c r="A24" s="144"/>
      <c r="B24" s="150"/>
      <c r="C24" s="148"/>
      <c r="D24" s="148"/>
      <c r="E24" s="147"/>
      <c r="F24" s="174"/>
      <c r="G24" s="172"/>
      <c r="H24" s="172"/>
    </row>
    <row r="25" spans="1:8" ht="14.25" customHeight="1" x14ac:dyDescent="0.25">
      <c r="A25" s="144"/>
      <c r="B25" s="150"/>
      <c r="C25" s="148" t="s">
        <v>98</v>
      </c>
      <c r="D25" s="148"/>
      <c r="E25" s="147">
        <v>0.04</v>
      </c>
      <c r="F25" s="173" t="s">
        <v>137</v>
      </c>
      <c r="G25" s="172"/>
      <c r="H25" s="172"/>
    </row>
    <row r="26" spans="1:8" ht="42" customHeight="1" x14ac:dyDescent="0.25">
      <c r="A26" s="144"/>
      <c r="B26" s="150"/>
      <c r="C26" s="148"/>
      <c r="D26" s="148"/>
      <c r="E26" s="147"/>
      <c r="F26" s="174"/>
      <c r="G26" s="172"/>
      <c r="H26" s="172"/>
    </row>
    <row r="27" spans="1:8" ht="14.25" customHeight="1" x14ac:dyDescent="0.25">
      <c r="A27" s="144"/>
      <c r="B27" s="150"/>
      <c r="C27" s="149" t="s">
        <v>99</v>
      </c>
      <c r="D27" s="149"/>
      <c r="E27" s="147">
        <v>0.04</v>
      </c>
      <c r="F27" s="173" t="s">
        <v>137</v>
      </c>
      <c r="G27" s="172"/>
      <c r="H27" s="172"/>
    </row>
    <row r="28" spans="1:8" ht="33.75" customHeight="1" thickBot="1" x14ac:dyDescent="0.3">
      <c r="A28" s="145"/>
      <c r="B28" s="150"/>
      <c r="C28" s="149"/>
      <c r="D28" s="149"/>
      <c r="E28" s="147"/>
      <c r="F28" s="174"/>
      <c r="G28" s="172"/>
      <c r="H28" s="172"/>
    </row>
    <row r="29" spans="1:8" x14ac:dyDescent="0.25">
      <c r="A29" s="168" t="s">
        <v>143</v>
      </c>
      <c r="B29" s="153" t="s">
        <v>85</v>
      </c>
      <c r="C29" s="153" t="s">
        <v>100</v>
      </c>
      <c r="D29" s="155" t="s">
        <v>101</v>
      </c>
      <c r="E29" s="156">
        <v>0.01</v>
      </c>
      <c r="F29" s="151" t="s">
        <v>122</v>
      </c>
      <c r="G29" s="151" t="s">
        <v>132</v>
      </c>
      <c r="H29" s="152"/>
    </row>
    <row r="30" spans="1:8" x14ac:dyDescent="0.25">
      <c r="A30" s="169"/>
      <c r="B30" s="153"/>
      <c r="C30" s="153"/>
      <c r="D30" s="155"/>
      <c r="E30" s="156"/>
      <c r="F30" s="151"/>
      <c r="G30" s="152"/>
      <c r="H30" s="152"/>
    </row>
    <row r="31" spans="1:8" x14ac:dyDescent="0.25">
      <c r="A31" s="169"/>
      <c r="B31" s="153"/>
      <c r="C31" s="153"/>
      <c r="D31" s="155"/>
      <c r="E31" s="156"/>
      <c r="F31" s="151"/>
      <c r="G31" s="152"/>
      <c r="H31" s="152"/>
    </row>
    <row r="32" spans="1:8" ht="30" x14ac:dyDescent="0.25">
      <c r="A32" s="169"/>
      <c r="B32" s="153"/>
      <c r="C32" s="153" t="s">
        <v>102</v>
      </c>
      <c r="D32" s="81" t="s">
        <v>103</v>
      </c>
      <c r="E32" s="82">
        <v>0.01</v>
      </c>
      <c r="F32" s="83" t="s">
        <v>104</v>
      </c>
      <c r="G32" s="152"/>
      <c r="H32" s="152"/>
    </row>
    <row r="33" spans="1:8" x14ac:dyDescent="0.25">
      <c r="A33" s="169"/>
      <c r="B33" s="153"/>
      <c r="C33" s="153"/>
      <c r="D33" s="81" t="s">
        <v>105</v>
      </c>
      <c r="E33" s="82">
        <v>0.01</v>
      </c>
      <c r="F33" s="83" t="s">
        <v>104</v>
      </c>
      <c r="G33" s="152"/>
      <c r="H33" s="152"/>
    </row>
    <row r="34" spans="1:8" x14ac:dyDescent="0.25">
      <c r="A34" s="169"/>
      <c r="B34" s="153"/>
      <c r="C34" s="153"/>
      <c r="D34" s="81" t="s">
        <v>106</v>
      </c>
      <c r="E34" s="154">
        <v>0.01</v>
      </c>
      <c r="F34" s="153" t="s">
        <v>104</v>
      </c>
      <c r="G34" s="152"/>
      <c r="H34" s="152"/>
    </row>
    <row r="35" spans="1:8" x14ac:dyDescent="0.25">
      <c r="A35" s="169"/>
      <c r="B35" s="153"/>
      <c r="C35" s="153"/>
      <c r="D35" s="81" t="s">
        <v>107</v>
      </c>
      <c r="E35" s="154"/>
      <c r="F35" s="153"/>
      <c r="G35" s="152"/>
      <c r="H35" s="152"/>
    </row>
    <row r="36" spans="1:8" ht="30" x14ac:dyDescent="0.25">
      <c r="A36" s="169"/>
      <c r="B36" s="153"/>
      <c r="C36" s="153" t="s">
        <v>30</v>
      </c>
      <c r="D36" s="81" t="s">
        <v>108</v>
      </c>
      <c r="E36" s="82">
        <v>0.02</v>
      </c>
      <c r="F36" s="83" t="s">
        <v>109</v>
      </c>
      <c r="G36" s="152"/>
      <c r="H36" s="152"/>
    </row>
    <row r="37" spans="1:8" ht="30" x14ac:dyDescent="0.25">
      <c r="A37" s="169"/>
      <c r="B37" s="153"/>
      <c r="C37" s="153"/>
      <c r="D37" s="81" t="s">
        <v>110</v>
      </c>
      <c r="E37" s="82">
        <v>0.02</v>
      </c>
      <c r="F37" s="83" t="s">
        <v>109</v>
      </c>
      <c r="G37" s="152"/>
      <c r="H37" s="152"/>
    </row>
    <row r="38" spans="1:8" ht="30" x14ac:dyDescent="0.25">
      <c r="A38" s="169"/>
      <c r="B38" s="153"/>
      <c r="C38" s="153"/>
      <c r="D38" s="81" t="s">
        <v>111</v>
      </c>
      <c r="E38" s="82">
        <v>0.01</v>
      </c>
      <c r="F38" s="83" t="s">
        <v>104</v>
      </c>
      <c r="G38" s="152"/>
      <c r="H38" s="152"/>
    </row>
    <row r="39" spans="1:8" x14ac:dyDescent="0.25">
      <c r="A39" s="169"/>
      <c r="B39" s="153"/>
      <c r="C39" s="153"/>
      <c r="D39" s="81" t="s">
        <v>112</v>
      </c>
      <c r="E39" s="82">
        <v>0.01</v>
      </c>
      <c r="F39" s="83" t="s">
        <v>104</v>
      </c>
      <c r="G39" s="152"/>
      <c r="H39" s="152"/>
    </row>
    <row r="40" spans="1:8" ht="45" x14ac:dyDescent="0.25">
      <c r="A40" s="169"/>
      <c r="B40" s="153"/>
      <c r="C40" s="153"/>
      <c r="D40" s="81" t="s">
        <v>113</v>
      </c>
      <c r="E40" s="82">
        <v>0.01</v>
      </c>
      <c r="F40" s="83" t="s">
        <v>104</v>
      </c>
      <c r="G40" s="152"/>
      <c r="H40" s="152"/>
    </row>
    <row r="41" spans="1:8" ht="30" x14ac:dyDescent="0.25">
      <c r="A41" s="169"/>
      <c r="B41" s="153"/>
      <c r="C41" s="153"/>
      <c r="D41" s="81" t="s">
        <v>114</v>
      </c>
      <c r="E41" s="82">
        <v>0.01</v>
      </c>
      <c r="F41" s="83" t="s">
        <v>104</v>
      </c>
      <c r="G41" s="152"/>
      <c r="H41" s="152"/>
    </row>
    <row r="42" spans="1:8" ht="30" x14ac:dyDescent="0.25">
      <c r="A42" s="169"/>
      <c r="B42" s="153"/>
      <c r="C42" s="153"/>
      <c r="D42" s="81" t="s">
        <v>115</v>
      </c>
      <c r="E42" s="82">
        <v>0.01</v>
      </c>
      <c r="F42" s="83" t="s">
        <v>104</v>
      </c>
      <c r="G42" s="152"/>
      <c r="H42" s="152"/>
    </row>
    <row r="43" spans="1:8" ht="75.75" thickBot="1" x14ac:dyDescent="0.3">
      <c r="A43" s="170"/>
      <c r="B43" s="153"/>
      <c r="C43" s="83" t="s">
        <v>116</v>
      </c>
      <c r="D43" s="81" t="s">
        <v>117</v>
      </c>
      <c r="E43" s="82">
        <v>0.02</v>
      </c>
      <c r="F43" s="83" t="s">
        <v>118</v>
      </c>
      <c r="G43" s="152"/>
      <c r="H43" s="152"/>
    </row>
    <row r="44" spans="1:8" x14ac:dyDescent="0.25">
      <c r="A44" s="161" t="s">
        <v>15</v>
      </c>
      <c r="B44" s="162"/>
      <c r="C44" s="162"/>
      <c r="D44" s="163"/>
      <c r="E44" s="159">
        <v>1</v>
      </c>
      <c r="F44" s="157"/>
      <c r="G44" s="84" t="s">
        <v>3</v>
      </c>
      <c r="H44" s="85" t="s">
        <v>129</v>
      </c>
    </row>
    <row r="45" spans="1:8" x14ac:dyDescent="0.25">
      <c r="A45" s="164"/>
      <c r="B45" s="162"/>
      <c r="C45" s="162"/>
      <c r="D45" s="163"/>
      <c r="E45" s="159"/>
      <c r="F45" s="157"/>
      <c r="G45" s="86" t="s">
        <v>4</v>
      </c>
      <c r="H45" s="87" t="s">
        <v>128</v>
      </c>
    </row>
    <row r="46" spans="1:8" ht="15.75" thickBot="1" x14ac:dyDescent="0.3">
      <c r="A46" s="165"/>
      <c r="B46" s="166"/>
      <c r="C46" s="166"/>
      <c r="D46" s="167"/>
      <c r="E46" s="160"/>
      <c r="F46" s="158"/>
      <c r="G46" s="88" t="s">
        <v>5</v>
      </c>
      <c r="H46" s="89" t="s">
        <v>127</v>
      </c>
    </row>
    <row r="47" spans="1:8" x14ac:dyDescent="0.25">
      <c r="A47" s="57" t="s">
        <v>119</v>
      </c>
    </row>
    <row r="48" spans="1:8" x14ac:dyDescent="0.25">
      <c r="A48" s="57" t="s">
        <v>120</v>
      </c>
    </row>
  </sheetData>
  <mergeCells count="50">
    <mergeCell ref="A1:H3"/>
    <mergeCell ref="C8:D10"/>
    <mergeCell ref="E11:E13"/>
    <mergeCell ref="C7:D7"/>
    <mergeCell ref="G7:H7"/>
    <mergeCell ref="B8:B13"/>
    <mergeCell ref="E8:E10"/>
    <mergeCell ref="G8:H13"/>
    <mergeCell ref="A4:H6"/>
    <mergeCell ref="A8:A13"/>
    <mergeCell ref="G14:H28"/>
    <mergeCell ref="F17:F18"/>
    <mergeCell ref="F19:F20"/>
    <mergeCell ref="F21:F22"/>
    <mergeCell ref="C21:D22"/>
    <mergeCell ref="F23:F24"/>
    <mergeCell ref="F25:F26"/>
    <mergeCell ref="F27:F28"/>
    <mergeCell ref="C17:D18"/>
    <mergeCell ref="C19:D20"/>
    <mergeCell ref="E19:E20"/>
    <mergeCell ref="F14:F16"/>
    <mergeCell ref="B29:B43"/>
    <mergeCell ref="C29:C31"/>
    <mergeCell ref="D29:D31"/>
    <mergeCell ref="E29:E31"/>
    <mergeCell ref="F44:F46"/>
    <mergeCell ref="E44:E46"/>
    <mergeCell ref="A44:D46"/>
    <mergeCell ref="A29:A43"/>
    <mergeCell ref="G29:H43"/>
    <mergeCell ref="C32:C35"/>
    <mergeCell ref="E34:E35"/>
    <mergeCell ref="F34:F35"/>
    <mergeCell ref="C36:C42"/>
    <mergeCell ref="F29:F31"/>
    <mergeCell ref="A14:A28"/>
    <mergeCell ref="C11:D13"/>
    <mergeCell ref="E21:E22"/>
    <mergeCell ref="C23:D24"/>
    <mergeCell ref="E23:E24"/>
    <mergeCell ref="C25:D26"/>
    <mergeCell ref="E25:E26"/>
    <mergeCell ref="C27:D28"/>
    <mergeCell ref="E27:E28"/>
    <mergeCell ref="B14:B16"/>
    <mergeCell ref="C14:D16"/>
    <mergeCell ref="E14:E18"/>
    <mergeCell ref="B17:B18"/>
    <mergeCell ref="B19:B2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18"/>
  <sheetViews>
    <sheetView tabSelected="1" topLeftCell="BI1" zoomScale="96" zoomScaleNormal="96" workbookViewId="0">
      <selection activeCell="BL11" sqref="BL11"/>
    </sheetView>
  </sheetViews>
  <sheetFormatPr defaultColWidth="9.140625" defaultRowHeight="15" x14ac:dyDescent="0.25"/>
  <cols>
    <col min="1" max="1" width="30.140625" style="4" bestFit="1" customWidth="1"/>
    <col min="2" max="2" width="28.85546875" style="4" bestFit="1" customWidth="1"/>
    <col min="3" max="3" width="32.7109375" style="4" customWidth="1"/>
    <col min="4" max="4" width="13.42578125" style="4" bestFit="1" customWidth="1"/>
    <col min="5" max="9" width="5.85546875" style="4" bestFit="1" customWidth="1"/>
    <col min="10" max="10" width="20.140625" style="4" customWidth="1"/>
    <col min="11" max="11" width="16.5703125" style="4" bestFit="1" customWidth="1"/>
    <col min="12" max="12" width="16.28515625" style="4" customWidth="1"/>
    <col min="13" max="13" width="19.5703125" style="4" customWidth="1"/>
    <col min="14" max="14" width="19" style="4" customWidth="1"/>
    <col min="15" max="15" width="4.140625" style="127" customWidth="1"/>
    <col min="16" max="16" width="26" style="4" bestFit="1" customWidth="1"/>
    <col min="17" max="17" width="24.28515625" style="1" bestFit="1" customWidth="1"/>
    <col min="18" max="18" width="24" style="1" bestFit="1" customWidth="1"/>
    <col min="19" max="19" width="31.28515625" style="4" bestFit="1" customWidth="1"/>
    <col min="20" max="20" width="18.140625" style="4" customWidth="1"/>
    <col min="21" max="21" width="29.5703125" style="4" bestFit="1" customWidth="1"/>
    <col min="22" max="22" width="16.42578125" style="4" customWidth="1"/>
    <col min="23" max="23" width="31.28515625" style="4" bestFit="1" customWidth="1"/>
    <col min="24" max="24" width="11.42578125" style="4" bestFit="1" customWidth="1"/>
    <col min="25" max="25" width="16.5703125" style="4" bestFit="1" customWidth="1"/>
    <col min="26" max="26" width="9.140625" style="4"/>
    <col min="27" max="27" width="14.28515625" style="4" bestFit="1" customWidth="1"/>
    <col min="28" max="28" width="9.140625" style="4"/>
    <col min="29" max="29" width="9.5703125" style="4" bestFit="1" customWidth="1"/>
    <col min="30" max="30" width="17.42578125" style="4" bestFit="1" customWidth="1"/>
    <col min="31" max="31" width="21.140625" style="4" bestFit="1" customWidth="1"/>
    <col min="32" max="32" width="4.28515625" style="135" customWidth="1"/>
    <col min="33" max="33" width="19.7109375" style="4" bestFit="1" customWidth="1"/>
    <col min="34" max="34" width="49.5703125" style="4" bestFit="1" customWidth="1"/>
    <col min="35" max="35" width="10" style="4" bestFit="1" customWidth="1"/>
    <col min="36" max="36" width="17" style="4" customWidth="1"/>
    <col min="37" max="37" width="17.28515625" style="4" customWidth="1"/>
    <col min="38" max="38" width="13.140625" style="4" customWidth="1"/>
    <col min="39" max="39" width="12.28515625" style="4" customWidth="1"/>
    <col min="40" max="40" width="13.140625" style="4" customWidth="1"/>
    <col min="41" max="41" width="12.28515625" style="4" customWidth="1"/>
    <col min="42" max="42" width="16.85546875" style="4" customWidth="1"/>
    <col min="43" max="43" width="12.28515625" style="4" customWidth="1"/>
    <col min="44" max="44" width="15" style="4" customWidth="1"/>
    <col min="45" max="45" width="12.28515625" style="4" customWidth="1"/>
    <col min="46" max="46" width="15" style="4" customWidth="1"/>
    <col min="47" max="47" width="12.28515625" style="4" customWidth="1"/>
    <col min="48" max="48" width="15" style="4" customWidth="1"/>
    <col min="49" max="49" width="12.28515625" style="4" customWidth="1"/>
    <col min="50" max="50" width="19" style="4" customWidth="1"/>
    <col min="51" max="51" width="12.42578125" style="4" customWidth="1"/>
    <col min="52" max="52" width="18.5703125" style="4" bestFit="1" customWidth="1"/>
    <col min="53" max="53" width="12.42578125" style="4" customWidth="1"/>
    <col min="54" max="54" width="24.140625" style="4" customWidth="1"/>
    <col min="55" max="55" width="18.140625" style="4" customWidth="1"/>
    <col min="56" max="56" width="11.28515625" style="4" bestFit="1" customWidth="1"/>
    <col min="57" max="57" width="19.140625" style="4" bestFit="1" customWidth="1"/>
    <col min="58" max="58" width="22.28515625" style="4" customWidth="1"/>
    <col min="59" max="59" width="4.42578125" style="127" customWidth="1"/>
    <col min="60" max="60" width="52" style="4" bestFit="1" customWidth="1"/>
    <col min="61" max="61" width="16.85546875" style="4" customWidth="1"/>
    <col min="62" max="62" width="19.42578125" style="4" customWidth="1"/>
    <col min="63" max="63" width="21.5703125" style="4" customWidth="1"/>
    <col min="64" max="64" width="37.140625" style="4" customWidth="1"/>
    <col min="65" max="65" width="30.7109375" style="4" customWidth="1"/>
    <col min="66" max="66" width="24.140625" style="4" customWidth="1"/>
    <col min="67" max="67" width="7.28515625" style="127" customWidth="1"/>
    <col min="68" max="68" width="9.140625" style="4"/>
    <col min="69" max="16384" width="9.140625" style="5"/>
  </cols>
  <sheetData>
    <row r="1" spans="1:67" s="11" customFormat="1" ht="13.5" thickBot="1" x14ac:dyDescent="0.25">
      <c r="A1" s="274" t="s">
        <v>138</v>
      </c>
      <c r="B1" s="275"/>
      <c r="C1" s="275"/>
      <c r="D1" s="275"/>
      <c r="E1" s="275"/>
      <c r="F1" s="275"/>
      <c r="G1" s="275"/>
      <c r="H1" s="275"/>
      <c r="I1" s="275"/>
      <c r="J1" s="275"/>
      <c r="K1" s="275"/>
      <c r="L1" s="275"/>
      <c r="M1" s="276"/>
      <c r="N1" s="6"/>
      <c r="O1" s="6"/>
      <c r="P1" s="7"/>
      <c r="Q1" s="2"/>
      <c r="R1" s="2"/>
      <c r="S1" s="6"/>
      <c r="T1" s="6"/>
      <c r="U1" s="6"/>
      <c r="V1" s="8"/>
      <c r="W1" s="9"/>
      <c r="X1" s="10"/>
      <c r="Y1" s="6"/>
      <c r="Z1" s="6"/>
      <c r="AA1" s="6"/>
      <c r="AB1" s="6"/>
      <c r="AC1" s="6"/>
      <c r="AD1" s="6"/>
      <c r="AE1" s="6"/>
      <c r="AF1" s="124"/>
      <c r="AG1" s="307"/>
      <c r="AH1" s="308"/>
      <c r="AI1" s="308"/>
      <c r="AJ1" s="308"/>
      <c r="AK1" s="6"/>
      <c r="AL1" s="6"/>
      <c r="AM1" s="6"/>
      <c r="AN1" s="6"/>
      <c r="AO1" s="6"/>
      <c r="AP1" s="6"/>
      <c r="AQ1" s="6"/>
      <c r="AR1" s="6"/>
      <c r="AS1" s="6"/>
      <c r="AT1" s="6"/>
      <c r="AU1" s="6"/>
      <c r="AV1" s="6"/>
      <c r="AW1" s="6"/>
      <c r="AX1" s="6"/>
      <c r="AY1" s="6"/>
      <c r="AZ1" s="6"/>
      <c r="BA1" s="6"/>
      <c r="BB1" s="6"/>
      <c r="BC1" s="6"/>
      <c r="BD1" s="6"/>
      <c r="BE1" s="6"/>
      <c r="BF1" s="6"/>
      <c r="BG1" s="270"/>
      <c r="BH1" s="309"/>
      <c r="BI1" s="310"/>
      <c r="BJ1" s="6"/>
      <c r="BK1" s="6"/>
      <c r="BL1" s="6"/>
      <c r="BM1" s="6"/>
      <c r="BN1" s="140"/>
      <c r="BO1" s="303"/>
    </row>
    <row r="2" spans="1:67" s="16" customFormat="1" ht="15.75" customHeight="1" thickBot="1" x14ac:dyDescent="0.25">
      <c r="A2" s="277" t="s">
        <v>125</v>
      </c>
      <c r="B2" s="277"/>
      <c r="C2" s="278" t="s">
        <v>13</v>
      </c>
      <c r="D2" s="279"/>
      <c r="E2" s="279"/>
      <c r="F2" s="279"/>
      <c r="G2" s="279"/>
      <c r="H2" s="279"/>
      <c r="I2" s="279"/>
      <c r="J2" s="279"/>
      <c r="K2" s="279"/>
      <c r="L2" s="280"/>
      <c r="M2" s="12" t="s">
        <v>3</v>
      </c>
      <c r="N2" s="13" t="s">
        <v>18</v>
      </c>
      <c r="O2" s="287"/>
      <c r="P2" s="221" t="s">
        <v>12</v>
      </c>
      <c r="Q2" s="221"/>
      <c r="R2" s="221"/>
      <c r="S2" s="221"/>
      <c r="T2" s="221"/>
      <c r="U2" s="221"/>
      <c r="V2" s="221"/>
      <c r="W2" s="221"/>
      <c r="X2" s="221"/>
      <c r="Y2" s="221"/>
      <c r="Z2" s="221"/>
      <c r="AA2" s="221"/>
      <c r="AB2" s="221"/>
      <c r="AC2" s="221"/>
      <c r="AD2" s="14" t="s">
        <v>3</v>
      </c>
      <c r="AE2" s="15" t="s">
        <v>57</v>
      </c>
      <c r="AF2" s="124"/>
      <c r="AG2" s="210" t="s">
        <v>14</v>
      </c>
      <c r="AH2" s="211"/>
      <c r="AI2" s="211"/>
      <c r="AJ2" s="211"/>
      <c r="AK2" s="211"/>
      <c r="AL2" s="211"/>
      <c r="AM2" s="211"/>
      <c r="AN2" s="211"/>
      <c r="AO2" s="211"/>
      <c r="AP2" s="211"/>
      <c r="AQ2" s="211"/>
      <c r="AR2" s="211"/>
      <c r="AS2" s="211"/>
      <c r="AT2" s="211"/>
      <c r="AU2" s="211"/>
      <c r="AV2" s="211"/>
      <c r="AW2" s="211"/>
      <c r="AX2" s="211"/>
      <c r="AY2" s="211"/>
      <c r="AZ2" s="211"/>
      <c r="BA2" s="211"/>
      <c r="BB2" s="211"/>
      <c r="BC2" s="211"/>
      <c r="BD2" s="211"/>
      <c r="BE2" s="92" t="s">
        <v>3</v>
      </c>
      <c r="BF2" s="136" t="s">
        <v>16</v>
      </c>
      <c r="BG2" s="271"/>
      <c r="BN2" s="134"/>
      <c r="BO2" s="304"/>
    </row>
    <row r="3" spans="1:67" s="11" customFormat="1" ht="15.75" customHeight="1" thickBot="1" x14ac:dyDescent="0.25">
      <c r="A3" s="277"/>
      <c r="B3" s="277"/>
      <c r="C3" s="281"/>
      <c r="D3" s="282"/>
      <c r="E3" s="282"/>
      <c r="F3" s="282"/>
      <c r="G3" s="282"/>
      <c r="H3" s="282"/>
      <c r="I3" s="282"/>
      <c r="J3" s="282"/>
      <c r="K3" s="282"/>
      <c r="L3" s="283"/>
      <c r="M3" s="17" t="s">
        <v>4</v>
      </c>
      <c r="N3" s="18" t="s">
        <v>17</v>
      </c>
      <c r="O3" s="271"/>
      <c r="P3" s="222"/>
      <c r="Q3" s="222"/>
      <c r="R3" s="222"/>
      <c r="S3" s="222"/>
      <c r="T3" s="222"/>
      <c r="U3" s="222"/>
      <c r="V3" s="222"/>
      <c r="W3" s="222"/>
      <c r="X3" s="222"/>
      <c r="Y3" s="222"/>
      <c r="Z3" s="222"/>
      <c r="AA3" s="222"/>
      <c r="AB3" s="222"/>
      <c r="AC3" s="222"/>
      <c r="AD3" s="19" t="s">
        <v>4</v>
      </c>
      <c r="AE3" s="130" t="s">
        <v>19</v>
      </c>
      <c r="AF3" s="124"/>
      <c r="AG3" s="212"/>
      <c r="AH3" s="213"/>
      <c r="AI3" s="213"/>
      <c r="AJ3" s="213"/>
      <c r="AK3" s="213"/>
      <c r="AL3" s="213"/>
      <c r="AM3" s="213"/>
      <c r="AN3" s="213"/>
      <c r="AO3" s="213"/>
      <c r="AP3" s="213"/>
      <c r="AQ3" s="213"/>
      <c r="AR3" s="213"/>
      <c r="AS3" s="213"/>
      <c r="AT3" s="213"/>
      <c r="AU3" s="213"/>
      <c r="AV3" s="213"/>
      <c r="AW3" s="213"/>
      <c r="AX3" s="213"/>
      <c r="AY3" s="213"/>
      <c r="AZ3" s="213"/>
      <c r="BA3" s="213"/>
      <c r="BB3" s="213"/>
      <c r="BC3" s="213"/>
      <c r="BD3" s="213"/>
      <c r="BE3" s="93" t="s">
        <v>4</v>
      </c>
      <c r="BF3" s="137" t="s">
        <v>66</v>
      </c>
      <c r="BG3" s="271"/>
      <c r="BH3" s="20" t="s">
        <v>15</v>
      </c>
      <c r="BI3" s="20"/>
      <c r="BJ3" s="20"/>
      <c r="BK3" s="20"/>
      <c r="BL3" s="20"/>
      <c r="BM3" s="20"/>
      <c r="BN3" s="20"/>
      <c r="BO3" s="304"/>
    </row>
    <row r="4" spans="1:67" s="11" customFormat="1" ht="26.25" customHeight="1" thickBot="1" x14ac:dyDescent="0.25">
      <c r="A4" s="277"/>
      <c r="B4" s="277"/>
      <c r="C4" s="284" t="s">
        <v>139</v>
      </c>
      <c r="D4" s="285"/>
      <c r="E4" s="285"/>
      <c r="F4" s="285"/>
      <c r="G4" s="285"/>
      <c r="H4" s="285"/>
      <c r="I4" s="285"/>
      <c r="J4" s="285"/>
      <c r="K4" s="285"/>
      <c r="L4" s="286"/>
      <c r="M4" s="22" t="s">
        <v>5</v>
      </c>
      <c r="N4" s="23">
        <v>15</v>
      </c>
      <c r="O4" s="272"/>
      <c r="P4" s="223" t="s">
        <v>6</v>
      </c>
      <c r="Q4" s="223"/>
      <c r="R4" s="223"/>
      <c r="S4" s="223"/>
      <c r="T4" s="223"/>
      <c r="U4" s="223"/>
      <c r="V4" s="223"/>
      <c r="W4" s="223"/>
      <c r="X4" s="223"/>
      <c r="Y4" s="223"/>
      <c r="Z4" s="223"/>
      <c r="AA4" s="223"/>
      <c r="AB4" s="223"/>
      <c r="AC4" s="224"/>
      <c r="AD4" s="24" t="s">
        <v>5</v>
      </c>
      <c r="AE4" s="131" t="s">
        <v>56</v>
      </c>
      <c r="AF4" s="124"/>
      <c r="AG4" s="254" t="s">
        <v>0</v>
      </c>
      <c r="AH4" s="250" t="s">
        <v>22</v>
      </c>
      <c r="AI4" s="251"/>
      <c r="AJ4" s="252" t="s">
        <v>27</v>
      </c>
      <c r="AK4" s="253"/>
      <c r="AL4" s="253"/>
      <c r="AM4" s="251"/>
      <c r="AN4" s="311" t="s">
        <v>30</v>
      </c>
      <c r="AO4" s="312"/>
      <c r="AP4" s="312"/>
      <c r="AQ4" s="312"/>
      <c r="AR4" s="312"/>
      <c r="AS4" s="312"/>
      <c r="AT4" s="312"/>
      <c r="AU4" s="312"/>
      <c r="AV4" s="312"/>
      <c r="AW4" s="312"/>
      <c r="AX4" s="312"/>
      <c r="AY4" s="312"/>
      <c r="AZ4" s="312"/>
      <c r="BA4" s="313"/>
      <c r="BB4" s="311" t="s">
        <v>136</v>
      </c>
      <c r="BC4" s="312"/>
      <c r="BD4" s="313"/>
      <c r="BE4" s="94" t="s">
        <v>5</v>
      </c>
      <c r="BF4" s="138" t="s">
        <v>67</v>
      </c>
      <c r="BG4" s="272"/>
      <c r="BH4" s="270" t="s">
        <v>0</v>
      </c>
      <c r="BI4" s="25" t="s">
        <v>7</v>
      </c>
      <c r="BJ4" s="26" t="s">
        <v>8</v>
      </c>
      <c r="BK4" s="27" t="s">
        <v>9</v>
      </c>
      <c r="BL4" s="264" t="s">
        <v>77</v>
      </c>
      <c r="BM4" s="235" t="s">
        <v>63</v>
      </c>
      <c r="BN4" s="238" t="s">
        <v>11</v>
      </c>
      <c r="BO4" s="305"/>
    </row>
    <row r="5" spans="1:67" s="11" customFormat="1" ht="102.75" customHeight="1" thickBot="1" x14ac:dyDescent="0.25">
      <c r="A5" s="241" t="s">
        <v>40</v>
      </c>
      <c r="B5" s="287" t="s">
        <v>23</v>
      </c>
      <c r="C5" s="293" t="s">
        <v>144</v>
      </c>
      <c r="D5" s="293" t="s">
        <v>24</v>
      </c>
      <c r="E5" s="295" t="s">
        <v>41</v>
      </c>
      <c r="F5" s="296"/>
      <c r="G5" s="296"/>
      <c r="H5" s="296"/>
      <c r="I5" s="297"/>
      <c r="J5" s="293" t="s">
        <v>21</v>
      </c>
      <c r="K5" s="301" t="s">
        <v>25</v>
      </c>
      <c r="L5" s="244" t="s">
        <v>37</v>
      </c>
      <c r="M5" s="244" t="s">
        <v>10</v>
      </c>
      <c r="N5" s="247" t="s">
        <v>11</v>
      </c>
      <c r="O5" s="287"/>
      <c r="P5" s="126" t="s">
        <v>0</v>
      </c>
      <c r="Q5" s="214" t="s">
        <v>147</v>
      </c>
      <c r="R5" s="214" t="s">
        <v>123</v>
      </c>
      <c r="S5" s="214" t="s">
        <v>148</v>
      </c>
      <c r="T5" s="214" t="s">
        <v>26</v>
      </c>
      <c r="U5" s="259" t="s">
        <v>149</v>
      </c>
      <c r="V5" s="260" t="s">
        <v>59</v>
      </c>
      <c r="W5" s="259" t="s">
        <v>150</v>
      </c>
      <c r="X5" s="260" t="s">
        <v>60</v>
      </c>
      <c r="Y5" s="259" t="s">
        <v>152</v>
      </c>
      <c r="Z5" s="260" t="s">
        <v>61</v>
      </c>
      <c r="AA5" s="259" t="s">
        <v>151</v>
      </c>
      <c r="AB5" s="260" t="s">
        <v>62</v>
      </c>
      <c r="AC5" s="214" t="s">
        <v>15</v>
      </c>
      <c r="AD5" s="214" t="s">
        <v>10</v>
      </c>
      <c r="AE5" s="259" t="s">
        <v>11</v>
      </c>
      <c r="AF5" s="124"/>
      <c r="AG5" s="255"/>
      <c r="AH5" s="257" t="s">
        <v>140</v>
      </c>
      <c r="AI5" s="266" t="s">
        <v>33</v>
      </c>
      <c r="AJ5" s="230" t="s">
        <v>42</v>
      </c>
      <c r="AK5" s="230"/>
      <c r="AL5" s="230"/>
      <c r="AM5" s="230"/>
      <c r="AN5" s="230" t="s">
        <v>124</v>
      </c>
      <c r="AO5" s="230" t="s">
        <v>28</v>
      </c>
      <c r="AP5" s="230" t="s">
        <v>47</v>
      </c>
      <c r="AQ5" s="230" t="s">
        <v>28</v>
      </c>
      <c r="AR5" s="230" t="s">
        <v>46</v>
      </c>
      <c r="AS5" s="230" t="s">
        <v>31</v>
      </c>
      <c r="AT5" s="230" t="s">
        <v>48</v>
      </c>
      <c r="AU5" s="230" t="s">
        <v>32</v>
      </c>
      <c r="AV5" s="230" t="s">
        <v>49</v>
      </c>
      <c r="AW5" s="230" t="s">
        <v>32</v>
      </c>
      <c r="AX5" s="230" t="s">
        <v>50</v>
      </c>
      <c r="AY5" s="230" t="s">
        <v>32</v>
      </c>
      <c r="AZ5" s="230" t="s">
        <v>51</v>
      </c>
      <c r="BA5" s="230" t="s">
        <v>32</v>
      </c>
      <c r="BB5" s="230" t="s">
        <v>52</v>
      </c>
      <c r="BC5" s="230" t="s">
        <v>29</v>
      </c>
      <c r="BD5" s="273" t="s">
        <v>15</v>
      </c>
      <c r="BE5" s="220" t="s">
        <v>10</v>
      </c>
      <c r="BF5" s="218" t="s">
        <v>11</v>
      </c>
      <c r="BG5" s="270"/>
      <c r="BH5" s="271"/>
      <c r="BI5" s="232" t="s">
        <v>20</v>
      </c>
      <c r="BJ5" s="261" t="s">
        <v>64</v>
      </c>
      <c r="BK5" s="267" t="s">
        <v>65</v>
      </c>
      <c r="BL5" s="264"/>
      <c r="BM5" s="236"/>
      <c r="BN5" s="239"/>
      <c r="BO5" s="303"/>
    </row>
    <row r="6" spans="1:67" s="11" customFormat="1" ht="13.5" customHeight="1" thickBot="1" x14ac:dyDescent="0.25">
      <c r="A6" s="242"/>
      <c r="B6" s="288"/>
      <c r="C6" s="294"/>
      <c r="D6" s="294"/>
      <c r="E6" s="298"/>
      <c r="F6" s="299"/>
      <c r="G6" s="299"/>
      <c r="H6" s="299"/>
      <c r="I6" s="300"/>
      <c r="J6" s="294"/>
      <c r="K6" s="302"/>
      <c r="L6" s="245"/>
      <c r="M6" s="245"/>
      <c r="N6" s="248"/>
      <c r="O6" s="271"/>
      <c r="P6" s="126"/>
      <c r="Q6" s="215"/>
      <c r="R6" s="215"/>
      <c r="S6" s="229"/>
      <c r="T6" s="215"/>
      <c r="U6" s="216"/>
      <c r="V6" s="217"/>
      <c r="W6" s="216"/>
      <c r="X6" s="217"/>
      <c r="Y6" s="216"/>
      <c r="Z6" s="217"/>
      <c r="AA6" s="216"/>
      <c r="AB6" s="217"/>
      <c r="AC6" s="229"/>
      <c r="AD6" s="215"/>
      <c r="AE6" s="265"/>
      <c r="AF6" s="124"/>
      <c r="AG6" s="255"/>
      <c r="AH6" s="258"/>
      <c r="AI6" s="230"/>
      <c r="AJ6" s="231"/>
      <c r="AK6" s="231"/>
      <c r="AL6" s="231"/>
      <c r="AM6" s="231"/>
      <c r="AN6" s="231"/>
      <c r="AO6" s="231"/>
      <c r="AP6" s="231"/>
      <c r="AQ6" s="231"/>
      <c r="AR6" s="231"/>
      <c r="AS6" s="231"/>
      <c r="AT6" s="231"/>
      <c r="AU6" s="231"/>
      <c r="AV6" s="231"/>
      <c r="AW6" s="231"/>
      <c r="AX6" s="231"/>
      <c r="AY6" s="231"/>
      <c r="AZ6" s="231"/>
      <c r="BA6" s="231"/>
      <c r="BB6" s="231"/>
      <c r="BC6" s="231"/>
      <c r="BD6" s="220"/>
      <c r="BE6" s="220"/>
      <c r="BF6" s="218"/>
      <c r="BG6" s="271"/>
      <c r="BH6" s="271"/>
      <c r="BI6" s="233"/>
      <c r="BJ6" s="262"/>
      <c r="BK6" s="268"/>
      <c r="BL6" s="264"/>
      <c r="BM6" s="236"/>
      <c r="BN6" s="239"/>
      <c r="BO6" s="304"/>
    </row>
    <row r="7" spans="1:67" s="11" customFormat="1" ht="13.5" customHeight="1" thickBot="1" x14ac:dyDescent="0.25">
      <c r="A7" s="243"/>
      <c r="B7" s="21" t="s">
        <v>34</v>
      </c>
      <c r="C7" s="289" t="s">
        <v>35</v>
      </c>
      <c r="D7" s="290"/>
      <c r="E7" s="28">
        <v>2014</v>
      </c>
      <c r="F7" s="95">
        <v>2015</v>
      </c>
      <c r="G7" s="95">
        <v>2016</v>
      </c>
      <c r="H7" s="95">
        <v>2017</v>
      </c>
      <c r="I7" s="95">
        <v>2018</v>
      </c>
      <c r="J7" s="291" t="s">
        <v>36</v>
      </c>
      <c r="K7" s="292"/>
      <c r="L7" s="246"/>
      <c r="M7" s="246"/>
      <c r="N7" s="249"/>
      <c r="O7" s="272"/>
      <c r="P7" s="126"/>
      <c r="Q7" s="225" t="s">
        <v>58</v>
      </c>
      <c r="R7" s="226"/>
      <c r="S7" s="216" t="s">
        <v>38</v>
      </c>
      <c r="T7" s="217"/>
      <c r="U7" s="227" t="s">
        <v>39</v>
      </c>
      <c r="V7" s="228"/>
      <c r="W7" s="227" t="s">
        <v>53</v>
      </c>
      <c r="X7" s="228"/>
      <c r="Y7" s="227" t="s">
        <v>54</v>
      </c>
      <c r="Z7" s="228"/>
      <c r="AA7" s="227" t="s">
        <v>55</v>
      </c>
      <c r="AB7" s="228"/>
      <c r="AC7" s="29"/>
      <c r="AD7" s="30"/>
      <c r="AE7" s="26"/>
      <c r="AF7" s="124"/>
      <c r="AG7" s="256"/>
      <c r="AH7" s="219" t="s">
        <v>68</v>
      </c>
      <c r="AI7" s="220"/>
      <c r="AJ7" s="31" t="s">
        <v>43</v>
      </c>
      <c r="AK7" s="31" t="s">
        <v>44</v>
      </c>
      <c r="AL7" s="31" t="s">
        <v>45</v>
      </c>
      <c r="AM7" s="31" t="s">
        <v>15</v>
      </c>
      <c r="AN7" s="220" t="s">
        <v>69</v>
      </c>
      <c r="AO7" s="220"/>
      <c r="AP7" s="220" t="s">
        <v>70</v>
      </c>
      <c r="AQ7" s="220"/>
      <c r="AR7" s="220" t="s">
        <v>71</v>
      </c>
      <c r="AS7" s="220"/>
      <c r="AT7" s="218" t="s">
        <v>72</v>
      </c>
      <c r="AU7" s="219"/>
      <c r="AV7" s="218" t="s">
        <v>73</v>
      </c>
      <c r="AW7" s="219"/>
      <c r="AX7" s="220" t="s">
        <v>74</v>
      </c>
      <c r="AY7" s="220"/>
      <c r="AZ7" s="218" t="s">
        <v>75</v>
      </c>
      <c r="BA7" s="219"/>
      <c r="BB7" s="220" t="s">
        <v>76</v>
      </c>
      <c r="BC7" s="220"/>
      <c r="BD7" s="220"/>
      <c r="BE7" s="220"/>
      <c r="BF7" s="218"/>
      <c r="BG7" s="271"/>
      <c r="BH7" s="272"/>
      <c r="BI7" s="234"/>
      <c r="BJ7" s="263"/>
      <c r="BK7" s="269"/>
      <c r="BL7" s="264"/>
      <c r="BM7" s="237"/>
      <c r="BN7" s="240"/>
      <c r="BO7" s="304"/>
    </row>
    <row r="8" spans="1:67" s="11" customFormat="1" ht="12.75" x14ac:dyDescent="0.2">
      <c r="A8" s="59"/>
      <c r="B8" s="74"/>
      <c r="C8" s="60"/>
      <c r="D8" s="32"/>
      <c r="E8" s="75"/>
      <c r="F8" s="76"/>
      <c r="G8" s="76"/>
      <c r="H8" s="76"/>
      <c r="I8" s="76"/>
      <c r="J8" s="52"/>
      <c r="K8" s="32"/>
      <c r="L8" s="33"/>
      <c r="M8" s="34"/>
      <c r="N8" s="35"/>
      <c r="O8" s="287"/>
      <c r="P8" s="214"/>
      <c r="Q8" s="66"/>
      <c r="R8" s="3"/>
      <c r="S8" s="65"/>
      <c r="T8" s="36"/>
      <c r="U8" s="66"/>
      <c r="V8" s="37"/>
      <c r="W8" s="66"/>
      <c r="X8" s="37"/>
      <c r="Y8" s="68"/>
      <c r="Z8" s="36"/>
      <c r="AA8" s="68"/>
      <c r="AB8" s="36"/>
      <c r="AC8" s="214"/>
      <c r="AD8" s="38"/>
      <c r="AE8" s="39"/>
      <c r="AF8" s="124"/>
      <c r="AG8" s="132"/>
      <c r="AH8" s="65"/>
      <c r="AI8" s="40"/>
      <c r="AJ8" s="70"/>
      <c r="AK8" s="63"/>
      <c r="AL8" s="63"/>
      <c r="AM8" s="41"/>
      <c r="AN8" s="72"/>
      <c r="AO8" s="42"/>
      <c r="AP8" s="67"/>
      <c r="AQ8" s="43"/>
      <c r="AR8" s="70"/>
      <c r="AS8" s="44"/>
      <c r="AT8" s="70"/>
      <c r="AU8" s="44"/>
      <c r="AV8" s="70"/>
      <c r="AW8" s="44"/>
      <c r="AX8" s="70"/>
      <c r="AY8" s="44"/>
      <c r="AZ8" s="70"/>
      <c r="BA8" s="44"/>
      <c r="BB8" s="63"/>
      <c r="BC8" s="44"/>
      <c r="BD8" s="273"/>
      <c r="BE8" s="45"/>
      <c r="BF8" s="35"/>
      <c r="BG8" s="272"/>
      <c r="BH8" s="46"/>
      <c r="BI8" s="47"/>
      <c r="BJ8" s="48"/>
      <c r="BK8" s="49"/>
      <c r="BL8" s="50"/>
      <c r="BM8" s="51"/>
      <c r="BN8" s="141"/>
      <c r="BO8" s="305"/>
    </row>
    <row r="9" spans="1:67" s="11" customFormat="1" ht="13.5" thickBot="1" x14ac:dyDescent="0.25">
      <c r="A9" s="61"/>
      <c r="B9" s="74"/>
      <c r="C9" s="62"/>
      <c r="D9" s="32"/>
      <c r="E9" s="77"/>
      <c r="F9" s="78"/>
      <c r="G9" s="78"/>
      <c r="H9" s="78"/>
      <c r="I9" s="78"/>
      <c r="J9" s="52"/>
      <c r="K9" s="53"/>
      <c r="L9" s="54"/>
      <c r="M9" s="34"/>
      <c r="N9" s="39"/>
      <c r="O9" s="271"/>
      <c r="P9" s="215"/>
      <c r="Q9" s="66"/>
      <c r="R9" s="3"/>
      <c r="S9" s="65"/>
      <c r="T9" s="36"/>
      <c r="U9" s="66"/>
      <c r="V9" s="37"/>
      <c r="W9" s="66"/>
      <c r="X9" s="37"/>
      <c r="Y9" s="68"/>
      <c r="Z9" s="36"/>
      <c r="AA9" s="68"/>
      <c r="AB9" s="36"/>
      <c r="AC9" s="229"/>
      <c r="AD9" s="38"/>
      <c r="AE9" s="39"/>
      <c r="AF9" s="124"/>
      <c r="AG9" s="133"/>
      <c r="AH9" s="69"/>
      <c r="AI9" s="40"/>
      <c r="AJ9" s="71"/>
      <c r="AK9" s="64"/>
      <c r="AL9" s="64"/>
      <c r="AM9" s="55"/>
      <c r="AN9" s="73"/>
      <c r="AO9" s="42"/>
      <c r="AP9" s="68"/>
      <c r="AQ9" s="43"/>
      <c r="AR9" s="71"/>
      <c r="AS9" s="44"/>
      <c r="AT9" s="71"/>
      <c r="AU9" s="44"/>
      <c r="AV9" s="71"/>
      <c r="AW9" s="44"/>
      <c r="AX9" s="71"/>
      <c r="AY9" s="44"/>
      <c r="AZ9" s="71"/>
      <c r="BA9" s="44"/>
      <c r="BB9" s="64"/>
      <c r="BC9" s="44"/>
      <c r="BD9" s="220"/>
      <c r="BE9" s="45"/>
      <c r="BF9" s="35"/>
      <c r="BG9" s="270"/>
      <c r="BH9" s="46"/>
      <c r="BI9" s="47"/>
      <c r="BJ9" s="48"/>
      <c r="BK9" s="49"/>
      <c r="BL9" s="56"/>
      <c r="BM9" s="51"/>
      <c r="BN9" s="141"/>
      <c r="BO9" s="303"/>
    </row>
    <row r="10" spans="1:67" s="11" customFormat="1" ht="13.5" thickBot="1" x14ac:dyDescent="0.25">
      <c r="A10" s="61"/>
      <c r="B10" s="74"/>
      <c r="C10" s="62"/>
      <c r="D10" s="32"/>
      <c r="E10" s="62"/>
      <c r="F10" s="64"/>
      <c r="G10" s="64"/>
      <c r="H10" s="64"/>
      <c r="I10" s="64"/>
      <c r="J10" s="52"/>
      <c r="K10" s="53"/>
      <c r="L10" s="54"/>
      <c r="M10" s="34"/>
      <c r="N10" s="39"/>
      <c r="O10" s="271"/>
      <c r="P10" s="125"/>
      <c r="Q10" s="66"/>
      <c r="R10" s="3"/>
      <c r="S10" s="65"/>
      <c r="T10" s="36"/>
      <c r="U10" s="66"/>
      <c r="V10" s="37"/>
      <c r="W10" s="66"/>
      <c r="X10" s="37"/>
      <c r="Y10" s="68"/>
      <c r="Z10" s="36"/>
      <c r="AA10" s="68"/>
      <c r="AB10" s="36"/>
      <c r="AC10" s="125"/>
      <c r="AD10" s="38"/>
      <c r="AE10" s="39"/>
      <c r="AF10" s="124"/>
      <c r="AG10" s="133"/>
      <c r="AH10" s="69"/>
      <c r="AI10" s="40"/>
      <c r="AJ10" s="71"/>
      <c r="AK10" s="64"/>
      <c r="AL10" s="64"/>
      <c r="AM10" s="55"/>
      <c r="AN10" s="73"/>
      <c r="AO10" s="42"/>
      <c r="AP10" s="68"/>
      <c r="AQ10" s="43"/>
      <c r="AR10" s="71"/>
      <c r="AS10" s="44"/>
      <c r="AT10" s="71"/>
      <c r="AU10" s="44"/>
      <c r="AV10" s="71"/>
      <c r="AW10" s="44"/>
      <c r="AX10" s="71"/>
      <c r="AY10" s="44"/>
      <c r="AZ10" s="71"/>
      <c r="BA10" s="44"/>
      <c r="BB10" s="64"/>
      <c r="BC10" s="44"/>
      <c r="BD10" s="220"/>
      <c r="BE10" s="45"/>
      <c r="BF10" s="35"/>
      <c r="BG10" s="271"/>
      <c r="BH10" s="46"/>
      <c r="BI10" s="47"/>
      <c r="BJ10" s="48"/>
      <c r="BK10" s="49"/>
      <c r="BL10" s="56"/>
      <c r="BM10" s="51"/>
      <c r="BN10" s="141"/>
      <c r="BO10" s="304"/>
    </row>
    <row r="11" spans="1:67" s="123" customFormat="1" ht="15.75" x14ac:dyDescent="0.25">
      <c r="A11" s="96" t="s">
        <v>153</v>
      </c>
      <c r="B11" s="97">
        <v>623275</v>
      </c>
      <c r="C11" s="99">
        <v>87.6</v>
      </c>
      <c r="D11" s="98" t="str">
        <f t="shared" ref="D11" si="0">IF(C11="","",IF(C11&gt;=95,"5",IF(C11&gt;=80,"10",IF(C11&lt;80,"20",))))</f>
        <v>10</v>
      </c>
      <c r="E11" s="99">
        <v>96.9</v>
      </c>
      <c r="F11" s="100">
        <v>93.2</v>
      </c>
      <c r="G11" s="100">
        <v>97.5</v>
      </c>
      <c r="H11" s="100">
        <v>90.8</v>
      </c>
      <c r="I11" s="100">
        <v>79.5</v>
      </c>
      <c r="J11" s="101">
        <f t="shared" ref="J11" si="1">MIN(E11:I11)</f>
        <v>79.5</v>
      </c>
      <c r="K11" s="102">
        <v>20</v>
      </c>
      <c r="L11" s="111">
        <f t="shared" ref="L11" si="2">D11+K11</f>
        <v>30</v>
      </c>
      <c r="M11" s="108" t="str">
        <f t="shared" ref="M11" si="3">IF(L11&gt;=31,"Alto Riesgo",IF(L11&gt;=16,"Mediano Riesgo",IF(L11&lt;=15,"Bajo Riesgo")))</f>
        <v>Mediano Riesgo</v>
      </c>
      <c r="N11" s="112" t="str">
        <f t="shared" ref="N11" si="4">IF(L11&gt;30,"Urgente",IF(L11&gt;=21,"Requerido",IF(L11&lt;=20,"Sugerido")))</f>
        <v>Requerido</v>
      </c>
      <c r="O11" s="129"/>
      <c r="P11" s="109" t="s">
        <v>153</v>
      </c>
      <c r="Q11" s="103">
        <v>6</v>
      </c>
      <c r="R11" s="104" t="str">
        <f t="shared" ref="R11" si="5">IF(Q11="","",IF(Q11&gt;=1,"1",IF(Q11&lt;1,"5")))</f>
        <v>1</v>
      </c>
      <c r="S11" s="105" t="s">
        <v>2</v>
      </c>
      <c r="T11" s="104">
        <f t="shared" ref="T11" si="6">IF(S11="","",IF(S11="Si",1,IF(S11="No",4)))</f>
        <v>1</v>
      </c>
      <c r="U11" s="103">
        <v>86</v>
      </c>
      <c r="V11" s="104" t="str">
        <f t="shared" ref="V11" si="7">IF(U11="","",IF(U11="NA","4",IF(U11&gt;=80,"1",IF(U11&lt;80,"4"))))</f>
        <v>1</v>
      </c>
      <c r="W11" s="103">
        <v>78</v>
      </c>
      <c r="X11" s="104" t="str">
        <f t="shared" ref="X11" si="8">IF(W11="","",IF(W11="NA","4",IF(W11&gt;=80,"1",IF(W11&lt;80,"4"))))</f>
        <v>4</v>
      </c>
      <c r="Y11" s="103">
        <v>79</v>
      </c>
      <c r="Z11" s="104" t="str">
        <f t="shared" ref="Z11" si="9">IF(Y11="","",IF(Y11="NA","4",IF(Y11&gt;=80,"1",IF(Y11&lt;80,"4"))))</f>
        <v>4</v>
      </c>
      <c r="AA11" s="103">
        <v>82</v>
      </c>
      <c r="AB11" s="104" t="str">
        <f t="shared" ref="AB11" si="10">IF(AA11="","",IF(AA11="NA","4",IF(AA11&gt;=80,"1",IF(AA11&lt;80,"4"))))</f>
        <v>1</v>
      </c>
      <c r="AC11" s="113">
        <f t="shared" ref="AC11" si="11">SUM(R11+T11+V11+X11+Z11+AB11)</f>
        <v>12</v>
      </c>
      <c r="AD11" s="114" t="str">
        <f t="shared" ref="AD11" si="12">IF(AC11&gt;=12,"Alto Riesgo",IF(AC11&gt;=9,"Mediano Riesgo",IF(AC11&lt;=8,"Bajo Riesgo")))</f>
        <v>Alto Riesgo</v>
      </c>
      <c r="AE11" s="112" t="str">
        <f t="shared" ref="AE11" si="13">IF(AC11&gt;=12,"Urgente",IF(AC11&gt;=9,"Requerido",IF(AC11&lt;=8,"Sugerido")))</f>
        <v>Urgente</v>
      </c>
      <c r="AF11" s="124"/>
      <c r="AG11" s="109" t="str">
        <f t="shared" ref="AG11" si="14">A11</f>
        <v>Brasília</v>
      </c>
      <c r="AH11" s="106" t="s">
        <v>1</v>
      </c>
      <c r="AI11" s="107">
        <f t="shared" ref="AI11" si="15">IF(AH11="Si",0,IF(AH11="No",1))</f>
        <v>1</v>
      </c>
      <c r="AJ11" s="106" t="s">
        <v>2</v>
      </c>
      <c r="AK11" s="100" t="s">
        <v>1</v>
      </c>
      <c r="AL11" s="100" t="s">
        <v>1</v>
      </c>
      <c r="AM11" s="115">
        <f t="shared" ref="AM11" si="16">COUNTIF(AJ11:AL11,"Si")</f>
        <v>1</v>
      </c>
      <c r="AN11" s="116">
        <v>98.3</v>
      </c>
      <c r="AO11" s="108" t="str">
        <f t="shared" ref="AO11" si="17">IF(AN11="","",IF(AN11&gt;=80,"0",IF(AN11&lt;80,"2")))</f>
        <v>0</v>
      </c>
      <c r="AP11" s="103">
        <v>91.1</v>
      </c>
      <c r="AQ11" s="117" t="str">
        <f t="shared" ref="AQ11" si="18">IF(AP11="","",IF(AP11&gt;=80,"0",IF(AP11&lt;80,"2")))</f>
        <v>0</v>
      </c>
      <c r="AR11" s="106" t="s">
        <v>1</v>
      </c>
      <c r="AS11" s="108">
        <f t="shared" ref="AS11" si="19">IF(AR11="","",IF(AR11="Si",1,IF(AR11="No",0)))</f>
        <v>0</v>
      </c>
      <c r="AT11" s="106" t="s">
        <v>2</v>
      </c>
      <c r="AU11" s="108">
        <f t="shared" ref="AU11" si="20">IF(AT11="","",IF(AT11="Si",1,IF(AT11="No",0)))</f>
        <v>1</v>
      </c>
      <c r="AV11" s="106" t="s">
        <v>2</v>
      </c>
      <c r="AW11" s="108">
        <f t="shared" ref="AW11" si="21">IF(AV11="","",IF(AV11="Si",1,IF(AV11="No",0)))</f>
        <v>1</v>
      </c>
      <c r="AX11" s="106" t="s">
        <v>2</v>
      </c>
      <c r="AY11" s="108">
        <f t="shared" ref="AY11" si="22">IF(AX11="","",IF(AX11="Si",1,IF(AX11="No",0)))</f>
        <v>1</v>
      </c>
      <c r="AZ11" s="106" t="s">
        <v>2</v>
      </c>
      <c r="BA11" s="108">
        <f t="shared" ref="BA11" si="23">IF(AZ11="","",IF(AZ11="Si",1,IF(AZ11="No",0)))</f>
        <v>1</v>
      </c>
      <c r="BB11" s="100" t="s">
        <v>1</v>
      </c>
      <c r="BC11" s="108">
        <f t="shared" ref="BC11" si="24">IF(BB11="","",IF(BB11="Si",2,IF(BB11="No",0)))</f>
        <v>0</v>
      </c>
      <c r="BD11" s="118">
        <f t="shared" ref="BD11" si="25">AI11+AM11+AO11+AQ11+AS11+AU11+AW11+AY11+BA11+BC11</f>
        <v>6</v>
      </c>
      <c r="BE11" s="119" t="str">
        <f t="shared" ref="BE11" si="26">IF(BD11&gt;=10,"Alto Riesgo",IF(BD11&gt;=5,"Mediano Riesgo",IF(BD11&lt;=4,"Bajo Riesgo")))</f>
        <v>Mediano Riesgo</v>
      </c>
      <c r="BF11" s="139" t="str">
        <f t="shared" ref="BF11" si="27">IF(BD11&gt;=10,"Urgente",IF(BD11&gt;=5,"Requerido",IF(BD11&lt;=4,"Sugerido")))</f>
        <v>Requerido</v>
      </c>
      <c r="BG11" s="271"/>
      <c r="BH11" s="109" t="str">
        <f t="shared" ref="BH11" si="28">A11</f>
        <v>Brasília</v>
      </c>
      <c r="BI11" s="101">
        <f t="shared" ref="BI11" si="29">L11</f>
        <v>30</v>
      </c>
      <c r="BJ11" s="110">
        <f t="shared" ref="BJ11" si="30">AC11</f>
        <v>12</v>
      </c>
      <c r="BK11" s="121">
        <f t="shared" ref="BK11" si="31">BD11</f>
        <v>6</v>
      </c>
      <c r="BL11" s="122">
        <f t="shared" ref="BL11" si="32">BI11+BJ11+BK11</f>
        <v>48</v>
      </c>
      <c r="BM11" s="120" t="str">
        <f t="shared" ref="BM11" si="33">IF(BL11&gt;57,"Alto Riesgo",IF(BL11&gt;38,"Mediano Riesgo",IF(BL11&lt;=37,"Bajo Riesgo")))</f>
        <v>Mediano Riesgo</v>
      </c>
      <c r="BN11" s="142" t="str">
        <f t="shared" ref="BN11" si="34">IF(BL11&gt;57,"Urgente",IF(BL11&gt;38,"Requerido",IF(BL11&lt;=37,"Sugerido")))</f>
        <v>Requerido</v>
      </c>
      <c r="BO11" s="306"/>
    </row>
    <row r="12" spans="1:67" x14ac:dyDescent="0.25">
      <c r="O12" s="128"/>
    </row>
    <row r="13" spans="1:67" x14ac:dyDescent="0.25">
      <c r="O13" s="128"/>
    </row>
    <row r="16" spans="1:67" x14ac:dyDescent="0.25">
      <c r="AN16" s="4" t="s">
        <v>156</v>
      </c>
    </row>
    <row r="17" spans="3:40" x14ac:dyDescent="0.25">
      <c r="C17" s="4" t="s">
        <v>155</v>
      </c>
      <c r="AN17" s="4" t="s">
        <v>157</v>
      </c>
    </row>
    <row r="18" spans="3:40" x14ac:dyDescent="0.25">
      <c r="C18" s="4" t="s">
        <v>154</v>
      </c>
    </row>
  </sheetData>
  <mergeCells count="97">
    <mergeCell ref="BO1:BO4"/>
    <mergeCell ref="BO5:BO8"/>
    <mergeCell ref="BO9:BO11"/>
    <mergeCell ref="P8:P9"/>
    <mergeCell ref="AC8:AC9"/>
    <mergeCell ref="BD8:BD10"/>
    <mergeCell ref="BG1:BG4"/>
    <mergeCell ref="BG5:BG8"/>
    <mergeCell ref="BG9:BG11"/>
    <mergeCell ref="AG1:AJ1"/>
    <mergeCell ref="BH1:BI1"/>
    <mergeCell ref="AN4:BA4"/>
    <mergeCell ref="BB4:BD4"/>
    <mergeCell ref="AN5:AN6"/>
    <mergeCell ref="AO5:AO6"/>
    <mergeCell ref="AP5:AP6"/>
    <mergeCell ref="O8:O10"/>
    <mergeCell ref="C7:D7"/>
    <mergeCell ref="J7:K7"/>
    <mergeCell ref="C5:C6"/>
    <mergeCell ref="D5:D6"/>
    <mergeCell ref="E5:I6"/>
    <mergeCell ref="J5:J6"/>
    <mergeCell ref="K5:K6"/>
    <mergeCell ref="A1:M1"/>
    <mergeCell ref="A2:B4"/>
    <mergeCell ref="U5:U6"/>
    <mergeCell ref="V5:V6"/>
    <mergeCell ref="Q5:Q6"/>
    <mergeCell ref="R5:R6"/>
    <mergeCell ref="C2:L3"/>
    <mergeCell ref="C4:L4"/>
    <mergeCell ref="B5:B6"/>
    <mergeCell ref="O5:O7"/>
    <mergeCell ref="O2:O4"/>
    <mergeCell ref="BL4:BL7"/>
    <mergeCell ref="Z5:Z6"/>
    <mergeCell ref="AA5:AA6"/>
    <mergeCell ref="AB5:AB6"/>
    <mergeCell ref="AC5:AC6"/>
    <mergeCell ref="AD5:AD6"/>
    <mergeCell ref="AE5:AE6"/>
    <mergeCell ref="AN7:AO7"/>
    <mergeCell ref="AP7:AQ7"/>
    <mergeCell ref="AR7:AS7"/>
    <mergeCell ref="BB7:BC7"/>
    <mergeCell ref="AI5:AI6"/>
    <mergeCell ref="BK5:BK7"/>
    <mergeCell ref="BH4:BH7"/>
    <mergeCell ref="BD5:BD7"/>
    <mergeCell ref="AJ5:AM6"/>
    <mergeCell ref="BM4:BM7"/>
    <mergeCell ref="BN4:BN7"/>
    <mergeCell ref="A5:A7"/>
    <mergeCell ref="L5:L7"/>
    <mergeCell ref="M5:M7"/>
    <mergeCell ref="N5:N7"/>
    <mergeCell ref="AH4:AI4"/>
    <mergeCell ref="AJ4:AM4"/>
    <mergeCell ref="AG4:AG7"/>
    <mergeCell ref="AH5:AH6"/>
    <mergeCell ref="AA7:AB7"/>
    <mergeCell ref="W5:W6"/>
    <mergeCell ref="X5:X6"/>
    <mergeCell ref="Y5:Y6"/>
    <mergeCell ref="BJ5:BJ7"/>
    <mergeCell ref="BE5:BE7"/>
    <mergeCell ref="BF5:BF7"/>
    <mergeCell ref="BI5:BI7"/>
    <mergeCell ref="BA5:BA6"/>
    <mergeCell ref="Y7:Z7"/>
    <mergeCell ref="AH7:AI7"/>
    <mergeCell ref="AV5:AV6"/>
    <mergeCell ref="AW5:AW6"/>
    <mergeCell ref="AT5:AT6"/>
    <mergeCell ref="AU5:AU6"/>
    <mergeCell ref="AQ5:AQ6"/>
    <mergeCell ref="AR5:AR6"/>
    <mergeCell ref="AS5:AS6"/>
    <mergeCell ref="BB5:BB6"/>
    <mergeCell ref="BC5:BC6"/>
    <mergeCell ref="AX5:AX6"/>
    <mergeCell ref="AZ7:BA7"/>
    <mergeCell ref="AG2:BD3"/>
    <mergeCell ref="T5:T6"/>
    <mergeCell ref="S7:T7"/>
    <mergeCell ref="AT7:AU7"/>
    <mergeCell ref="AV7:AW7"/>
    <mergeCell ref="AX7:AY7"/>
    <mergeCell ref="P2:AC3"/>
    <mergeCell ref="P4:AC4"/>
    <mergeCell ref="Q7:R7"/>
    <mergeCell ref="U7:V7"/>
    <mergeCell ref="W7:X7"/>
    <mergeCell ref="S5:S6"/>
    <mergeCell ref="AY5:AY6"/>
    <mergeCell ref="AZ5:AZ6"/>
  </mergeCells>
  <conditionalFormatting sqref="L8:L11">
    <cfRule type="cellIs" dxfId="44" priority="187" operator="greaterThanOrEqual">
      <formula>31</formula>
    </cfRule>
    <cfRule type="cellIs" dxfId="43" priority="188" operator="between">
      <formula>16</formula>
      <formula>30</formula>
    </cfRule>
    <cfRule type="cellIs" dxfId="42" priority="189" operator="lessThanOrEqual">
      <formula>15</formula>
    </cfRule>
  </conditionalFormatting>
  <conditionalFormatting sqref="AD11 BE11 M8:M11">
    <cfRule type="containsText" dxfId="41" priority="184" operator="containsText" text="Mediano">
      <formula>NOT(ISERROR(SEARCH("Mediano",M8)))</formula>
    </cfRule>
    <cfRule type="containsText" dxfId="40" priority="185" operator="containsText" text="Alto">
      <formula>NOT(ISERROR(SEARCH("Alto",M8)))</formula>
    </cfRule>
    <cfRule type="containsText" dxfId="39" priority="186" operator="containsText" text="Bajo">
      <formula>NOT(ISERROR(SEARCH("Bajo",M8)))</formula>
    </cfRule>
  </conditionalFormatting>
  <conditionalFormatting sqref="AE11 BF11 BN11 N8:N11">
    <cfRule type="containsText" dxfId="38" priority="181" operator="containsText" text="Requerido">
      <formula>NOT(ISERROR(SEARCH("Requerido",N8)))</formula>
    </cfRule>
    <cfRule type="containsText" dxfId="37" priority="182" operator="containsText" text="Urgente">
      <formula>NOT(ISERROR(SEARCH("Urgente",N8)))</formula>
    </cfRule>
    <cfRule type="containsText" dxfId="36" priority="183" operator="containsText" text="Sugerido">
      <formula>NOT(ISERROR(SEARCH("Sugerido",N8)))</formula>
    </cfRule>
  </conditionalFormatting>
  <conditionalFormatting sqref="AE8:AE10">
    <cfRule type="containsText" dxfId="35" priority="172" operator="containsText" text="Requerido">
      <formula>NOT(ISERROR(SEARCH("Requerido",AE8)))</formula>
    </cfRule>
    <cfRule type="containsText" dxfId="34" priority="173" operator="containsText" text="Urgente">
      <formula>NOT(ISERROR(SEARCH("Urgente",AE8)))</formula>
    </cfRule>
    <cfRule type="containsText" dxfId="33" priority="174" operator="containsText" text="Sugerido">
      <formula>NOT(ISERROR(SEARCH("Sugerido",AE8)))</formula>
    </cfRule>
  </conditionalFormatting>
  <conditionalFormatting sqref="AD8:AD10">
    <cfRule type="containsText" dxfId="32" priority="175" operator="containsText" text="Mediano">
      <formula>NOT(ISERROR(SEARCH("Mediano",AD8)))</formula>
    </cfRule>
    <cfRule type="containsText" dxfId="31" priority="176" operator="containsText" text="Alto">
      <formula>NOT(ISERROR(SEARCH("Alto",AD8)))</formula>
    </cfRule>
    <cfRule type="containsText" dxfId="30" priority="177" operator="containsText" text="Bajo">
      <formula>NOT(ISERROR(SEARCH("Bajo",AD8)))</formula>
    </cfRule>
  </conditionalFormatting>
  <conditionalFormatting sqref="BF8:BF10">
    <cfRule type="containsText" dxfId="29" priority="166" operator="containsText" text="Requerido">
      <formula>NOT(ISERROR(SEARCH("Requerido",BF8)))</formula>
    </cfRule>
    <cfRule type="containsText" dxfId="28" priority="167" operator="containsText" text="Urgente">
      <formula>NOT(ISERROR(SEARCH("Urgente",BF8)))</formula>
    </cfRule>
    <cfRule type="containsText" dxfId="27" priority="168" operator="containsText" text="Sugerido">
      <formula>NOT(ISERROR(SEARCH("Sugerido",BF8)))</formula>
    </cfRule>
  </conditionalFormatting>
  <conditionalFormatting sqref="BE8:BE10">
    <cfRule type="containsText" dxfId="26" priority="169" operator="containsText" text="Mediano">
      <formula>NOT(ISERROR(SEARCH("Mediano",BE8)))</formula>
    </cfRule>
    <cfRule type="containsText" dxfId="25" priority="170" operator="containsText" text="Alto">
      <formula>NOT(ISERROR(SEARCH("Alto",BE8)))</formula>
    </cfRule>
    <cfRule type="containsText" dxfId="24" priority="171" operator="containsText" text="Bajo">
      <formula>NOT(ISERROR(SEARCH("Bajo",BE8)))</formula>
    </cfRule>
  </conditionalFormatting>
  <conditionalFormatting sqref="BD11">
    <cfRule type="cellIs" dxfId="23" priority="163" operator="lessThanOrEqual">
      <formula>4</formula>
    </cfRule>
    <cfRule type="cellIs" dxfId="22" priority="164" operator="lessThanOrEqual">
      <formula>9</formula>
    </cfRule>
    <cfRule type="cellIs" dxfId="21" priority="165" operator="greaterThanOrEqual">
      <formula>10</formula>
    </cfRule>
  </conditionalFormatting>
  <conditionalFormatting sqref="BL8:BL11">
    <cfRule type="cellIs" dxfId="20" priority="160" operator="lessThanOrEqual">
      <formula>27</formula>
    </cfRule>
    <cfRule type="cellIs" dxfId="19" priority="161" operator="greaterThanOrEqual">
      <formula>57</formula>
    </cfRule>
    <cfRule type="cellIs" dxfId="18" priority="162" operator="lessThanOrEqual">
      <formula>56</formula>
    </cfRule>
  </conditionalFormatting>
  <conditionalFormatting sqref="BM8:BM11">
    <cfRule type="containsText" dxfId="17" priority="157" operator="containsText" text="Mediano">
      <formula>NOT(ISERROR(SEARCH("Mediano",BM8)))</formula>
    </cfRule>
    <cfRule type="containsText" dxfId="16" priority="158" operator="containsText" text="Alto">
      <formula>NOT(ISERROR(SEARCH("Alto",BM8)))</formula>
    </cfRule>
    <cfRule type="containsText" dxfId="15" priority="159" operator="containsText" text="Bajo">
      <formula>NOT(ISERROR(SEARCH("Bajo",BM8)))</formula>
    </cfRule>
  </conditionalFormatting>
  <conditionalFormatting sqref="BN8:BN10">
    <cfRule type="containsText" dxfId="14" priority="154" operator="containsText" text="Requerido">
      <formula>NOT(ISERROR(SEARCH("Requerido",BN8)))</formula>
    </cfRule>
    <cfRule type="containsText" dxfId="13" priority="155" operator="containsText" text="Urgente">
      <formula>NOT(ISERROR(SEARCH("Urgente",BN8)))</formula>
    </cfRule>
    <cfRule type="containsText" dxfId="12" priority="156" operator="containsText" text="Sugerido">
      <formula>NOT(ISERROR(SEARCH("Sugerido",BN8)))</formula>
    </cfRule>
  </conditionalFormatting>
  <conditionalFormatting sqref="AC11">
    <cfRule type="cellIs" dxfId="11" priority="145" operator="lessThanOrEqual">
      <formula>8</formula>
    </cfRule>
    <cfRule type="cellIs" dxfId="10" priority="146" operator="between">
      <formula>9</formula>
      <formula>11</formula>
    </cfRule>
    <cfRule type="cellIs" dxfId="9" priority="147" operator="greaterThanOrEqual">
      <formula>12</formula>
    </cfRule>
  </conditionalFormatting>
  <conditionalFormatting sqref="BI8:BI11">
    <cfRule type="cellIs" dxfId="8" priority="142" operator="lessThanOrEqual">
      <formula>15</formula>
    </cfRule>
    <cfRule type="cellIs" dxfId="7" priority="143" operator="between">
      <formula>16</formula>
      <formula>30</formula>
    </cfRule>
    <cfRule type="cellIs" dxfId="6" priority="144" operator="between">
      <formula>31</formula>
      <formula>60</formula>
    </cfRule>
  </conditionalFormatting>
  <conditionalFormatting sqref="BJ8:BJ11">
    <cfRule type="cellIs" dxfId="5" priority="139" operator="lessThanOrEqual">
      <formula>8</formula>
    </cfRule>
    <cfRule type="cellIs" dxfId="4" priority="140" operator="between">
      <formula>9</formula>
      <formula>11</formula>
    </cfRule>
    <cfRule type="cellIs" dxfId="3" priority="141" operator="between">
      <formula>12</formula>
      <formula>25</formula>
    </cfRule>
  </conditionalFormatting>
  <conditionalFormatting sqref="BK8:BK11">
    <cfRule type="cellIs" dxfId="2" priority="136" operator="lessThanOrEqual">
      <formula>4</formula>
    </cfRule>
    <cfRule type="cellIs" dxfId="1" priority="137" operator="between">
      <formula>5</formula>
      <formula>9</formula>
    </cfRule>
    <cfRule type="cellIs" dxfId="0" priority="138" operator="between">
      <formula>10</formula>
      <formula>15</formula>
    </cfRule>
  </conditionalFormatting>
  <dataValidations count="2">
    <dataValidation type="list" allowBlank="1" showInputMessage="1" showErrorMessage="1" sqref="AZ8:AZ11 AX8:AX11 AT8:AT11 AV8:AV11 S8:S11 AJ8:AL11 AR8:AR11 BB8:BB11 AH8:AH11">
      <formula1>"Si, No"</formula1>
    </dataValidation>
    <dataValidation type="list" allowBlank="1" showInputMessage="1" showErrorMessage="1" sqref="R8:R11">
      <formula1>"Mayor de 100.000, Menor de 100.000"</formula1>
    </dataValidation>
  </dataValidation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INSTRUCCIONES</vt:lpstr>
      <vt:lpstr>Municipios mayores de 100.000</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Ojeda,  Paola (WDC)</dc:creator>
  <cp:lastModifiedBy>Bruna Granato de Camargos</cp:lastModifiedBy>
  <dcterms:created xsi:type="dcterms:W3CDTF">2018-05-02T15:39:05Z</dcterms:created>
  <dcterms:modified xsi:type="dcterms:W3CDTF">2020-02-20T18:35:13Z</dcterms:modified>
</cp:coreProperties>
</file>