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7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8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36404\Desktop\CODEPLAN\"/>
    </mc:Choice>
  </mc:AlternateContent>
  <bookViews>
    <workbookView xWindow="0" yWindow="0" windowWidth="28800" windowHeight="11100" firstSheet="3" activeTab="7"/>
  </bookViews>
  <sheets>
    <sheet name="Regiões de Saúde" sheetId="1" r:id="rId1"/>
    <sheet name="Indicadores demográficos" sheetId="10" r:id="rId2"/>
    <sheet name="I Região Sudoeste" sheetId="2" r:id="rId3"/>
    <sheet name="II Região Oeste" sheetId="3" r:id="rId4"/>
    <sheet name="III Região Centro-Sul" sheetId="4" r:id="rId5"/>
    <sheet name="IV Região Sul" sheetId="5" r:id="rId6"/>
    <sheet name="V Região Leste" sheetId="6" r:id="rId7"/>
    <sheet name="VI Região Norte" sheetId="7" r:id="rId8"/>
    <sheet name="VII Região Central" sheetId="9" r:id="rId9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5" i="10" l="1"/>
  <c r="C15" i="10"/>
  <c r="D15" i="10"/>
  <c r="B16" i="10"/>
  <c r="C16" i="10"/>
  <c r="D16" i="10"/>
  <c r="B17" i="10"/>
  <c r="C17" i="10"/>
  <c r="D17" i="10"/>
  <c r="B18" i="10"/>
  <c r="C18" i="10"/>
  <c r="D18" i="10"/>
  <c r="B19" i="10"/>
  <c r="C19" i="10"/>
  <c r="D19" i="10"/>
  <c r="B20" i="10"/>
  <c r="C20" i="10"/>
  <c r="D20" i="10"/>
  <c r="C14" i="10"/>
  <c r="D14" i="10"/>
  <c r="B14" i="10"/>
  <c r="B7" i="7" l="1"/>
  <c r="C7" i="7"/>
  <c r="D7" i="7"/>
  <c r="E7" i="7"/>
  <c r="F7" i="7"/>
  <c r="G7" i="7"/>
  <c r="H7" i="7"/>
  <c r="I7" i="7"/>
  <c r="J7" i="7"/>
  <c r="B8" i="7"/>
  <c r="C8" i="7"/>
  <c r="D8" i="7"/>
  <c r="E8" i="7"/>
  <c r="F8" i="7"/>
  <c r="G8" i="7"/>
  <c r="H8" i="7"/>
  <c r="I8" i="7"/>
  <c r="J8" i="7"/>
  <c r="B9" i="7"/>
  <c r="C9" i="7"/>
  <c r="D9" i="7"/>
  <c r="E9" i="7"/>
  <c r="F9" i="7"/>
  <c r="G9" i="7"/>
  <c r="H9" i="7"/>
  <c r="I9" i="7"/>
  <c r="J9" i="7"/>
  <c r="B10" i="7"/>
  <c r="C10" i="7"/>
  <c r="D10" i="7"/>
  <c r="E10" i="7"/>
  <c r="F10" i="7"/>
  <c r="G10" i="7"/>
  <c r="H10" i="7"/>
  <c r="I10" i="7"/>
  <c r="J10" i="7"/>
  <c r="B11" i="7"/>
  <c r="C11" i="7"/>
  <c r="D11" i="7"/>
  <c r="E11" i="7"/>
  <c r="F11" i="7"/>
  <c r="G11" i="7"/>
  <c r="H11" i="7"/>
  <c r="I11" i="7"/>
  <c r="J11" i="7"/>
  <c r="B12" i="7"/>
  <c r="C12" i="7"/>
  <c r="D12" i="7"/>
  <c r="E12" i="7"/>
  <c r="F12" i="7"/>
  <c r="G12" i="7"/>
  <c r="H12" i="7"/>
  <c r="I12" i="7"/>
  <c r="J12" i="7"/>
  <c r="B13" i="7"/>
  <c r="C13" i="7"/>
  <c r="D13" i="7"/>
  <c r="E13" i="7"/>
  <c r="F13" i="7"/>
  <c r="G13" i="7"/>
  <c r="H13" i="7"/>
  <c r="I13" i="7"/>
  <c r="J13" i="7"/>
  <c r="B14" i="7"/>
  <c r="C14" i="7"/>
  <c r="D14" i="7"/>
  <c r="E14" i="7"/>
  <c r="F14" i="7"/>
  <c r="G14" i="7"/>
  <c r="H14" i="7"/>
  <c r="I14" i="7"/>
  <c r="J14" i="7"/>
  <c r="B15" i="7"/>
  <c r="C15" i="7"/>
  <c r="D15" i="7"/>
  <c r="E15" i="7"/>
  <c r="F15" i="7"/>
  <c r="G15" i="7"/>
  <c r="H15" i="7"/>
  <c r="I15" i="7"/>
  <c r="J15" i="7"/>
  <c r="B16" i="7"/>
  <c r="C16" i="7"/>
  <c r="D16" i="7"/>
  <c r="E16" i="7"/>
  <c r="F16" i="7"/>
  <c r="G16" i="7"/>
  <c r="H16" i="7"/>
  <c r="I16" i="7"/>
  <c r="J16" i="7"/>
  <c r="B17" i="7"/>
  <c r="C17" i="7"/>
  <c r="D17" i="7"/>
  <c r="E17" i="7"/>
  <c r="F17" i="7"/>
  <c r="G17" i="7"/>
  <c r="H17" i="7"/>
  <c r="I17" i="7"/>
  <c r="J17" i="7"/>
  <c r="B18" i="7"/>
  <c r="C18" i="7"/>
  <c r="D18" i="7"/>
  <c r="E18" i="7"/>
  <c r="F18" i="7"/>
  <c r="G18" i="7"/>
  <c r="H18" i="7"/>
  <c r="I18" i="7"/>
  <c r="J18" i="7"/>
  <c r="B19" i="7"/>
  <c r="C19" i="7"/>
  <c r="D19" i="7"/>
  <c r="E19" i="7"/>
  <c r="F19" i="7"/>
  <c r="G19" i="7"/>
  <c r="H19" i="7"/>
  <c r="I19" i="7"/>
  <c r="J19" i="7"/>
  <c r="B20" i="7"/>
  <c r="C20" i="7"/>
  <c r="D20" i="7"/>
  <c r="E20" i="7"/>
  <c r="F20" i="7"/>
  <c r="G20" i="7"/>
  <c r="H20" i="7"/>
  <c r="I20" i="7"/>
  <c r="J20" i="7"/>
  <c r="B21" i="7"/>
  <c r="C21" i="7"/>
  <c r="D21" i="7"/>
  <c r="E21" i="7"/>
  <c r="F21" i="7"/>
  <c r="G21" i="7"/>
  <c r="H21" i="7"/>
  <c r="I21" i="7"/>
  <c r="J21" i="7"/>
  <c r="B22" i="7"/>
  <c r="C22" i="7"/>
  <c r="D22" i="7"/>
  <c r="E22" i="7"/>
  <c r="F22" i="7"/>
  <c r="G22" i="7"/>
  <c r="H22" i="7"/>
  <c r="I22" i="7"/>
  <c r="J22" i="7"/>
  <c r="B23" i="7"/>
  <c r="C23" i="7"/>
  <c r="D23" i="7"/>
  <c r="E23" i="7"/>
  <c r="F23" i="7"/>
  <c r="G23" i="7"/>
  <c r="H23" i="7"/>
  <c r="I23" i="7"/>
  <c r="J23" i="7"/>
  <c r="B24" i="7"/>
  <c r="C24" i="7"/>
  <c r="D24" i="7"/>
  <c r="E24" i="7"/>
  <c r="F24" i="7"/>
  <c r="G24" i="7"/>
  <c r="H24" i="7"/>
  <c r="I24" i="7"/>
  <c r="J24" i="7"/>
  <c r="B25" i="7"/>
  <c r="C25" i="7"/>
  <c r="D25" i="7"/>
  <c r="E25" i="7"/>
  <c r="F25" i="7"/>
  <c r="G25" i="7"/>
  <c r="H25" i="7"/>
  <c r="I25" i="7"/>
  <c r="J25" i="7"/>
  <c r="B26" i="7"/>
  <c r="C26" i="7"/>
  <c r="D26" i="7"/>
  <c r="E26" i="7"/>
  <c r="F26" i="7"/>
  <c r="G26" i="7"/>
  <c r="H26" i="7"/>
  <c r="I26" i="7"/>
  <c r="J26" i="7"/>
  <c r="B27" i="7"/>
  <c r="C27" i="7"/>
  <c r="D27" i="7"/>
  <c r="E27" i="7"/>
  <c r="F27" i="7"/>
  <c r="G27" i="7"/>
  <c r="H27" i="7"/>
  <c r="I27" i="7"/>
  <c r="J27" i="7"/>
  <c r="B28" i="7"/>
  <c r="C28" i="7"/>
  <c r="D28" i="7"/>
  <c r="E28" i="7"/>
  <c r="F28" i="7"/>
  <c r="G28" i="7"/>
  <c r="H28" i="7"/>
  <c r="I28" i="7"/>
  <c r="J28" i="7"/>
  <c r="B29" i="7"/>
  <c r="C29" i="7"/>
  <c r="D29" i="7"/>
  <c r="E29" i="7"/>
  <c r="F29" i="7"/>
  <c r="G29" i="7"/>
  <c r="H29" i="7"/>
  <c r="I29" i="7"/>
  <c r="J29" i="7"/>
  <c r="B30" i="7"/>
  <c r="C30" i="7"/>
  <c r="D30" i="7"/>
  <c r="E30" i="7"/>
  <c r="F30" i="7"/>
  <c r="G30" i="7"/>
  <c r="H30" i="7"/>
  <c r="I30" i="7"/>
  <c r="J30" i="7"/>
  <c r="B31" i="7"/>
  <c r="C31" i="7"/>
  <c r="C71" i="7" s="1"/>
  <c r="D31" i="7"/>
  <c r="E31" i="7"/>
  <c r="F31" i="7"/>
  <c r="G31" i="7"/>
  <c r="H31" i="7"/>
  <c r="I31" i="7"/>
  <c r="J31" i="7"/>
  <c r="B32" i="7"/>
  <c r="B72" i="7" s="1"/>
  <c r="C32" i="7"/>
  <c r="D32" i="7"/>
  <c r="E32" i="7"/>
  <c r="F32" i="7"/>
  <c r="G32" i="7"/>
  <c r="H32" i="7"/>
  <c r="H72" i="7" s="1"/>
  <c r="I32" i="7"/>
  <c r="J32" i="7"/>
  <c r="B33" i="7"/>
  <c r="C33" i="7"/>
  <c r="D33" i="7"/>
  <c r="E33" i="7"/>
  <c r="F33" i="7"/>
  <c r="G33" i="7"/>
  <c r="H33" i="7"/>
  <c r="I33" i="7"/>
  <c r="J33" i="7"/>
  <c r="B34" i="7"/>
  <c r="C34" i="7"/>
  <c r="D34" i="7"/>
  <c r="E34" i="7"/>
  <c r="F34" i="7"/>
  <c r="G34" i="7"/>
  <c r="H34" i="7"/>
  <c r="I34" i="7"/>
  <c r="J34" i="7"/>
  <c r="B35" i="7"/>
  <c r="C35" i="7"/>
  <c r="D35" i="7"/>
  <c r="E35" i="7"/>
  <c r="F35" i="7"/>
  <c r="G35" i="7"/>
  <c r="H35" i="7"/>
  <c r="I35" i="7"/>
  <c r="J35" i="7"/>
  <c r="B36" i="7"/>
  <c r="C36" i="7"/>
  <c r="D36" i="7"/>
  <c r="E36" i="7"/>
  <c r="F36" i="7"/>
  <c r="G36" i="7"/>
  <c r="H36" i="7"/>
  <c r="I36" i="7"/>
  <c r="J36" i="7"/>
  <c r="B37" i="7"/>
  <c r="C37" i="7"/>
  <c r="D37" i="7"/>
  <c r="E37" i="7"/>
  <c r="F37" i="7"/>
  <c r="G37" i="7"/>
  <c r="H37" i="7"/>
  <c r="I37" i="7"/>
  <c r="J37" i="7"/>
  <c r="B38" i="7"/>
  <c r="C38" i="7"/>
  <c r="D38" i="7"/>
  <c r="D78" i="7" s="1"/>
  <c r="E38" i="7"/>
  <c r="F38" i="7"/>
  <c r="G38" i="7"/>
  <c r="H38" i="7"/>
  <c r="I38" i="7"/>
  <c r="J38" i="7"/>
  <c r="J78" i="7" s="1"/>
  <c r="B39" i="7"/>
  <c r="C39" i="7"/>
  <c r="D39" i="7"/>
  <c r="E39" i="7"/>
  <c r="F39" i="7"/>
  <c r="G39" i="7"/>
  <c r="H39" i="7"/>
  <c r="I39" i="7"/>
  <c r="I79" i="7" s="1"/>
  <c r="J39" i="7"/>
  <c r="B40" i="7"/>
  <c r="B80" i="7" s="1"/>
  <c r="C40" i="7"/>
  <c r="D40" i="7"/>
  <c r="E40" i="7"/>
  <c r="F40" i="7"/>
  <c r="G40" i="7"/>
  <c r="H40" i="7"/>
  <c r="H80" i="7" s="1"/>
  <c r="I40" i="7"/>
  <c r="J40" i="7"/>
  <c r="C6" i="7"/>
  <c r="D6" i="7"/>
  <c r="E6" i="7"/>
  <c r="F6" i="7"/>
  <c r="G6" i="7"/>
  <c r="H6" i="7"/>
  <c r="I6" i="7"/>
  <c r="J6" i="7"/>
  <c r="B6" i="7"/>
  <c r="B7" i="5"/>
  <c r="C7" i="5"/>
  <c r="D7" i="5"/>
  <c r="E7" i="5"/>
  <c r="F7" i="5"/>
  <c r="G7" i="5"/>
  <c r="H7" i="5"/>
  <c r="I7" i="5"/>
  <c r="J7" i="5"/>
  <c r="B8" i="5"/>
  <c r="C8" i="5"/>
  <c r="D8" i="5"/>
  <c r="E8" i="5"/>
  <c r="F8" i="5"/>
  <c r="G8" i="5"/>
  <c r="H8" i="5"/>
  <c r="I8" i="5"/>
  <c r="J8" i="5"/>
  <c r="B9" i="5"/>
  <c r="C9" i="5"/>
  <c r="D9" i="5"/>
  <c r="E9" i="5"/>
  <c r="F9" i="5"/>
  <c r="G9" i="5"/>
  <c r="H9" i="5"/>
  <c r="I9" i="5"/>
  <c r="J9" i="5"/>
  <c r="B10" i="5"/>
  <c r="C10" i="5"/>
  <c r="D10" i="5"/>
  <c r="E10" i="5"/>
  <c r="F10" i="5"/>
  <c r="G10" i="5"/>
  <c r="H10" i="5"/>
  <c r="I10" i="5"/>
  <c r="J10" i="5"/>
  <c r="B11" i="5"/>
  <c r="C11" i="5"/>
  <c r="D11" i="5"/>
  <c r="E11" i="5"/>
  <c r="F11" i="5"/>
  <c r="G11" i="5"/>
  <c r="H11" i="5"/>
  <c r="I11" i="5"/>
  <c r="J11" i="5"/>
  <c r="B12" i="5"/>
  <c r="C12" i="5"/>
  <c r="D12" i="5"/>
  <c r="E12" i="5"/>
  <c r="F12" i="5"/>
  <c r="G12" i="5"/>
  <c r="H12" i="5"/>
  <c r="I12" i="5"/>
  <c r="J12" i="5"/>
  <c r="B13" i="5"/>
  <c r="C13" i="5"/>
  <c r="D13" i="5"/>
  <c r="E13" i="5"/>
  <c r="F13" i="5"/>
  <c r="G13" i="5"/>
  <c r="H13" i="5"/>
  <c r="I13" i="5"/>
  <c r="J13" i="5"/>
  <c r="B14" i="5"/>
  <c r="C14" i="5"/>
  <c r="D14" i="5"/>
  <c r="E14" i="5"/>
  <c r="F14" i="5"/>
  <c r="G14" i="5"/>
  <c r="H14" i="5"/>
  <c r="I14" i="5"/>
  <c r="J14" i="5"/>
  <c r="B15" i="5"/>
  <c r="C15" i="5"/>
  <c r="D15" i="5"/>
  <c r="E15" i="5"/>
  <c r="F15" i="5"/>
  <c r="G15" i="5"/>
  <c r="H15" i="5"/>
  <c r="I15" i="5"/>
  <c r="J15" i="5"/>
  <c r="B16" i="5"/>
  <c r="C16" i="5"/>
  <c r="D16" i="5"/>
  <c r="E16" i="5"/>
  <c r="F16" i="5"/>
  <c r="G16" i="5"/>
  <c r="H16" i="5"/>
  <c r="I16" i="5"/>
  <c r="J16" i="5"/>
  <c r="B17" i="5"/>
  <c r="C17" i="5"/>
  <c r="D17" i="5"/>
  <c r="E17" i="5"/>
  <c r="F17" i="5"/>
  <c r="G17" i="5"/>
  <c r="H17" i="5"/>
  <c r="I17" i="5"/>
  <c r="J17" i="5"/>
  <c r="B18" i="5"/>
  <c r="C18" i="5"/>
  <c r="D18" i="5"/>
  <c r="E18" i="5"/>
  <c r="F18" i="5"/>
  <c r="G18" i="5"/>
  <c r="H18" i="5"/>
  <c r="I18" i="5"/>
  <c r="J18" i="5"/>
  <c r="B19" i="5"/>
  <c r="C19" i="5"/>
  <c r="D19" i="5"/>
  <c r="E19" i="5"/>
  <c r="F19" i="5"/>
  <c r="G19" i="5"/>
  <c r="H19" i="5"/>
  <c r="I19" i="5"/>
  <c r="J19" i="5"/>
  <c r="B20" i="5"/>
  <c r="C20" i="5"/>
  <c r="D20" i="5"/>
  <c r="E20" i="5"/>
  <c r="F20" i="5"/>
  <c r="G20" i="5"/>
  <c r="H20" i="5"/>
  <c r="I20" i="5"/>
  <c r="J20" i="5"/>
  <c r="B21" i="5"/>
  <c r="C21" i="5"/>
  <c r="D21" i="5"/>
  <c r="E21" i="5"/>
  <c r="F21" i="5"/>
  <c r="G21" i="5"/>
  <c r="H21" i="5"/>
  <c r="I21" i="5"/>
  <c r="J21" i="5"/>
  <c r="B22" i="5"/>
  <c r="C22" i="5"/>
  <c r="D22" i="5"/>
  <c r="E22" i="5"/>
  <c r="F22" i="5"/>
  <c r="G22" i="5"/>
  <c r="H22" i="5"/>
  <c r="I22" i="5"/>
  <c r="J22" i="5"/>
  <c r="B23" i="5"/>
  <c r="C23" i="5"/>
  <c r="D23" i="5"/>
  <c r="E23" i="5"/>
  <c r="F23" i="5"/>
  <c r="G23" i="5"/>
  <c r="H23" i="5"/>
  <c r="I23" i="5"/>
  <c r="J23" i="5"/>
  <c r="B24" i="5"/>
  <c r="C24" i="5"/>
  <c r="D24" i="5"/>
  <c r="E24" i="5"/>
  <c r="F24" i="5"/>
  <c r="G24" i="5"/>
  <c r="H24" i="5"/>
  <c r="I24" i="5"/>
  <c r="J24" i="5"/>
  <c r="B25" i="5"/>
  <c r="C25" i="5"/>
  <c r="D25" i="5"/>
  <c r="E25" i="5"/>
  <c r="F25" i="5"/>
  <c r="G25" i="5"/>
  <c r="H25" i="5"/>
  <c r="I25" i="5"/>
  <c r="J25" i="5"/>
  <c r="B26" i="5"/>
  <c r="C26" i="5"/>
  <c r="D26" i="5"/>
  <c r="E26" i="5"/>
  <c r="F26" i="5"/>
  <c r="G26" i="5"/>
  <c r="H26" i="5"/>
  <c r="I26" i="5"/>
  <c r="J26" i="5"/>
  <c r="B27" i="5"/>
  <c r="C27" i="5"/>
  <c r="D27" i="5"/>
  <c r="E27" i="5"/>
  <c r="F27" i="5"/>
  <c r="G27" i="5"/>
  <c r="H27" i="5"/>
  <c r="I27" i="5"/>
  <c r="I67" i="5" s="1"/>
  <c r="J27" i="5"/>
  <c r="B28" i="5"/>
  <c r="C28" i="5"/>
  <c r="D28" i="5"/>
  <c r="E28" i="5"/>
  <c r="F28" i="5"/>
  <c r="G28" i="5"/>
  <c r="H28" i="5"/>
  <c r="I28" i="5"/>
  <c r="I68" i="5" s="1"/>
  <c r="J28" i="5"/>
  <c r="B29" i="5"/>
  <c r="C29" i="5"/>
  <c r="D29" i="5"/>
  <c r="E29" i="5"/>
  <c r="F29" i="5"/>
  <c r="G29" i="5"/>
  <c r="H29" i="5"/>
  <c r="I29" i="5"/>
  <c r="J29" i="5"/>
  <c r="B30" i="5"/>
  <c r="C30" i="5"/>
  <c r="D30" i="5"/>
  <c r="E30" i="5"/>
  <c r="F30" i="5"/>
  <c r="G30" i="5"/>
  <c r="H30" i="5"/>
  <c r="I30" i="5"/>
  <c r="J30" i="5"/>
  <c r="J70" i="5" s="1"/>
  <c r="B31" i="5"/>
  <c r="C31" i="5"/>
  <c r="D31" i="5"/>
  <c r="E31" i="5"/>
  <c r="F31" i="5"/>
  <c r="G31" i="5"/>
  <c r="H31" i="5"/>
  <c r="I31" i="5"/>
  <c r="I71" i="5" s="1"/>
  <c r="J31" i="5"/>
  <c r="B32" i="5"/>
  <c r="C32" i="5"/>
  <c r="D32" i="5"/>
  <c r="E32" i="5"/>
  <c r="E72" i="5" s="1"/>
  <c r="F32" i="5"/>
  <c r="G32" i="5"/>
  <c r="H32" i="5"/>
  <c r="I32" i="5"/>
  <c r="J32" i="5"/>
  <c r="B33" i="5"/>
  <c r="C33" i="5"/>
  <c r="D33" i="5"/>
  <c r="E33" i="5"/>
  <c r="F33" i="5"/>
  <c r="G33" i="5"/>
  <c r="H33" i="5"/>
  <c r="I33" i="5"/>
  <c r="J33" i="5"/>
  <c r="J73" i="5" s="1"/>
  <c r="B34" i="5"/>
  <c r="C34" i="5"/>
  <c r="D34" i="5"/>
  <c r="E34" i="5"/>
  <c r="F34" i="5"/>
  <c r="G34" i="5"/>
  <c r="H34" i="5"/>
  <c r="I34" i="5"/>
  <c r="J34" i="5"/>
  <c r="B35" i="5"/>
  <c r="C35" i="5"/>
  <c r="D35" i="5"/>
  <c r="E35" i="5"/>
  <c r="F35" i="5"/>
  <c r="G35" i="5"/>
  <c r="H35" i="5"/>
  <c r="H75" i="5" s="1"/>
  <c r="I35" i="5"/>
  <c r="J35" i="5"/>
  <c r="B36" i="5"/>
  <c r="C36" i="5"/>
  <c r="D36" i="5"/>
  <c r="E36" i="5"/>
  <c r="F36" i="5"/>
  <c r="G36" i="5"/>
  <c r="H36" i="5"/>
  <c r="H76" i="5" s="1"/>
  <c r="I36" i="5"/>
  <c r="I76" i="5" s="1"/>
  <c r="J36" i="5"/>
  <c r="B37" i="5"/>
  <c r="C37" i="5"/>
  <c r="D37" i="5"/>
  <c r="E37" i="5"/>
  <c r="F37" i="5"/>
  <c r="G37" i="5"/>
  <c r="H37" i="5"/>
  <c r="I37" i="5"/>
  <c r="J37" i="5"/>
  <c r="B38" i="5"/>
  <c r="C38" i="5"/>
  <c r="D38" i="5"/>
  <c r="E38" i="5"/>
  <c r="F38" i="5"/>
  <c r="G38" i="5"/>
  <c r="G78" i="5" s="1"/>
  <c r="H38" i="5"/>
  <c r="I38" i="5"/>
  <c r="J38" i="5"/>
  <c r="B39" i="5"/>
  <c r="C39" i="5"/>
  <c r="D39" i="5"/>
  <c r="E39" i="5"/>
  <c r="F39" i="5"/>
  <c r="G39" i="5"/>
  <c r="H39" i="5"/>
  <c r="I39" i="5"/>
  <c r="I79" i="5" s="1"/>
  <c r="J39" i="5"/>
  <c r="B40" i="5"/>
  <c r="C40" i="5"/>
  <c r="D40" i="5"/>
  <c r="E40" i="5"/>
  <c r="F73" i="5" s="1"/>
  <c r="F40" i="5"/>
  <c r="G40" i="5"/>
  <c r="H40" i="5"/>
  <c r="J77" i="5" s="1"/>
  <c r="I40" i="5"/>
  <c r="J40" i="5"/>
  <c r="C6" i="5"/>
  <c r="D6" i="5"/>
  <c r="E6" i="5"/>
  <c r="F6" i="5"/>
  <c r="G6" i="5"/>
  <c r="H6" i="5"/>
  <c r="I6" i="5"/>
  <c r="J6" i="5"/>
  <c r="B6" i="5"/>
  <c r="B7" i="6"/>
  <c r="C7" i="6"/>
  <c r="D7" i="6"/>
  <c r="E7" i="6"/>
  <c r="F7" i="6"/>
  <c r="G7" i="6"/>
  <c r="H7" i="6"/>
  <c r="I7" i="6"/>
  <c r="J7" i="6"/>
  <c r="B8" i="6"/>
  <c r="C8" i="6"/>
  <c r="D8" i="6"/>
  <c r="E8" i="6"/>
  <c r="F8" i="6"/>
  <c r="G8" i="6"/>
  <c r="H8" i="6"/>
  <c r="I8" i="6"/>
  <c r="J8" i="6"/>
  <c r="B9" i="6"/>
  <c r="C9" i="6"/>
  <c r="D9" i="6"/>
  <c r="E9" i="6"/>
  <c r="F9" i="6"/>
  <c r="G9" i="6"/>
  <c r="H9" i="6"/>
  <c r="I9" i="6"/>
  <c r="J9" i="6"/>
  <c r="B10" i="6"/>
  <c r="C10" i="6"/>
  <c r="D10" i="6"/>
  <c r="E10" i="6"/>
  <c r="F10" i="6"/>
  <c r="G10" i="6"/>
  <c r="H10" i="6"/>
  <c r="I10" i="6"/>
  <c r="J10" i="6"/>
  <c r="B11" i="6"/>
  <c r="C11" i="6"/>
  <c r="D11" i="6"/>
  <c r="E11" i="6"/>
  <c r="F11" i="6"/>
  <c r="G11" i="6"/>
  <c r="H11" i="6"/>
  <c r="I11" i="6"/>
  <c r="J11" i="6"/>
  <c r="B12" i="6"/>
  <c r="C12" i="6"/>
  <c r="D12" i="6"/>
  <c r="E12" i="6"/>
  <c r="F12" i="6"/>
  <c r="G12" i="6"/>
  <c r="H12" i="6"/>
  <c r="I12" i="6"/>
  <c r="J12" i="6"/>
  <c r="B13" i="6"/>
  <c r="C13" i="6"/>
  <c r="D13" i="6"/>
  <c r="E13" i="6"/>
  <c r="F13" i="6"/>
  <c r="G13" i="6"/>
  <c r="H13" i="6"/>
  <c r="I13" i="6"/>
  <c r="J13" i="6"/>
  <c r="B14" i="6"/>
  <c r="C14" i="6"/>
  <c r="D14" i="6"/>
  <c r="E14" i="6"/>
  <c r="F14" i="6"/>
  <c r="G14" i="6"/>
  <c r="H14" i="6"/>
  <c r="I14" i="6"/>
  <c r="J14" i="6"/>
  <c r="B15" i="6"/>
  <c r="C15" i="6"/>
  <c r="D15" i="6"/>
  <c r="E15" i="6"/>
  <c r="F15" i="6"/>
  <c r="G15" i="6"/>
  <c r="H15" i="6"/>
  <c r="I15" i="6"/>
  <c r="J15" i="6"/>
  <c r="B16" i="6"/>
  <c r="C16" i="6"/>
  <c r="D16" i="6"/>
  <c r="E16" i="6"/>
  <c r="F16" i="6"/>
  <c r="G16" i="6"/>
  <c r="H16" i="6"/>
  <c r="I16" i="6"/>
  <c r="J16" i="6"/>
  <c r="B17" i="6"/>
  <c r="C17" i="6"/>
  <c r="D17" i="6"/>
  <c r="E17" i="6"/>
  <c r="F17" i="6"/>
  <c r="G17" i="6"/>
  <c r="H17" i="6"/>
  <c r="I17" i="6"/>
  <c r="J17" i="6"/>
  <c r="B18" i="6"/>
  <c r="C18" i="6"/>
  <c r="D18" i="6"/>
  <c r="E18" i="6"/>
  <c r="F18" i="6"/>
  <c r="G18" i="6"/>
  <c r="H18" i="6"/>
  <c r="I18" i="6"/>
  <c r="J18" i="6"/>
  <c r="B19" i="6"/>
  <c r="C19" i="6"/>
  <c r="D19" i="6"/>
  <c r="E19" i="6"/>
  <c r="F19" i="6"/>
  <c r="G19" i="6"/>
  <c r="H19" i="6"/>
  <c r="I19" i="6"/>
  <c r="J19" i="6"/>
  <c r="B20" i="6"/>
  <c r="C20" i="6"/>
  <c r="D20" i="6"/>
  <c r="E20" i="6"/>
  <c r="F20" i="6"/>
  <c r="G20" i="6"/>
  <c r="H20" i="6"/>
  <c r="I20" i="6"/>
  <c r="J20" i="6"/>
  <c r="B21" i="6"/>
  <c r="C21" i="6"/>
  <c r="D21" i="6"/>
  <c r="E21" i="6"/>
  <c r="F21" i="6"/>
  <c r="G21" i="6"/>
  <c r="H21" i="6"/>
  <c r="I21" i="6"/>
  <c r="J21" i="6"/>
  <c r="B22" i="6"/>
  <c r="C22" i="6"/>
  <c r="D22" i="6"/>
  <c r="E22" i="6"/>
  <c r="F22" i="6"/>
  <c r="G22" i="6"/>
  <c r="H22" i="6"/>
  <c r="I22" i="6"/>
  <c r="J22" i="6"/>
  <c r="B23" i="6"/>
  <c r="C23" i="6"/>
  <c r="D23" i="6"/>
  <c r="E23" i="6"/>
  <c r="F23" i="6"/>
  <c r="G23" i="6"/>
  <c r="H23" i="6"/>
  <c r="I23" i="6"/>
  <c r="J23" i="6"/>
  <c r="B24" i="6"/>
  <c r="C24" i="6"/>
  <c r="D24" i="6"/>
  <c r="E24" i="6"/>
  <c r="F24" i="6"/>
  <c r="G24" i="6"/>
  <c r="H24" i="6"/>
  <c r="I24" i="6"/>
  <c r="J24" i="6"/>
  <c r="B25" i="6"/>
  <c r="C25" i="6"/>
  <c r="D25" i="6"/>
  <c r="E25" i="6"/>
  <c r="F25" i="6"/>
  <c r="G25" i="6"/>
  <c r="H25" i="6"/>
  <c r="I25" i="6"/>
  <c r="J25" i="6"/>
  <c r="B26" i="6"/>
  <c r="C26" i="6"/>
  <c r="C66" i="6" s="1"/>
  <c r="D26" i="6"/>
  <c r="E26" i="6"/>
  <c r="F26" i="6"/>
  <c r="G26" i="6"/>
  <c r="H26" i="6"/>
  <c r="I26" i="6"/>
  <c r="J26" i="6"/>
  <c r="B27" i="6"/>
  <c r="C27" i="6"/>
  <c r="D27" i="6"/>
  <c r="E27" i="6"/>
  <c r="F27" i="6"/>
  <c r="G27" i="6"/>
  <c r="H27" i="6"/>
  <c r="I27" i="6"/>
  <c r="J27" i="6"/>
  <c r="J67" i="6" s="1"/>
  <c r="B28" i="6"/>
  <c r="C28" i="6"/>
  <c r="D28" i="6"/>
  <c r="E28" i="6"/>
  <c r="F28" i="6"/>
  <c r="G28" i="6"/>
  <c r="H28" i="6"/>
  <c r="I28" i="6"/>
  <c r="J28" i="6"/>
  <c r="J68" i="6" s="1"/>
  <c r="B29" i="6"/>
  <c r="C29" i="6"/>
  <c r="D29" i="6"/>
  <c r="E29" i="6"/>
  <c r="F29" i="6"/>
  <c r="G29" i="6"/>
  <c r="H29" i="6"/>
  <c r="I29" i="6"/>
  <c r="I69" i="6" s="1"/>
  <c r="J29" i="6"/>
  <c r="B30" i="6"/>
  <c r="C30" i="6"/>
  <c r="D30" i="6"/>
  <c r="E30" i="6"/>
  <c r="F30" i="6"/>
  <c r="G30" i="6"/>
  <c r="G70" i="6" s="1"/>
  <c r="H30" i="6"/>
  <c r="H70" i="6" s="1"/>
  <c r="I30" i="6"/>
  <c r="J30" i="6"/>
  <c r="J70" i="6" s="1"/>
  <c r="B31" i="6"/>
  <c r="C31" i="6"/>
  <c r="D31" i="6"/>
  <c r="E31" i="6"/>
  <c r="F31" i="6"/>
  <c r="F71" i="6" s="1"/>
  <c r="G31" i="6"/>
  <c r="H31" i="6"/>
  <c r="I31" i="6"/>
  <c r="I71" i="6" s="1"/>
  <c r="J31" i="6"/>
  <c r="B32" i="6"/>
  <c r="C32" i="6"/>
  <c r="D32" i="6"/>
  <c r="E32" i="6"/>
  <c r="F32" i="6"/>
  <c r="G32" i="6"/>
  <c r="H32" i="6"/>
  <c r="H72" i="6" s="1"/>
  <c r="I32" i="6"/>
  <c r="I72" i="6" s="1"/>
  <c r="J32" i="6"/>
  <c r="B33" i="6"/>
  <c r="C33" i="6"/>
  <c r="D33" i="6"/>
  <c r="E33" i="6"/>
  <c r="F33" i="6"/>
  <c r="G33" i="6"/>
  <c r="H33" i="6"/>
  <c r="I33" i="6"/>
  <c r="J33" i="6"/>
  <c r="B34" i="6"/>
  <c r="C34" i="6"/>
  <c r="D34" i="6"/>
  <c r="E34" i="6"/>
  <c r="F34" i="6"/>
  <c r="G34" i="6"/>
  <c r="H34" i="6"/>
  <c r="I34" i="6"/>
  <c r="J34" i="6"/>
  <c r="B35" i="6"/>
  <c r="C35" i="6"/>
  <c r="D35" i="6"/>
  <c r="E35" i="6"/>
  <c r="F35" i="6"/>
  <c r="G35" i="6"/>
  <c r="H35" i="6"/>
  <c r="I35" i="6"/>
  <c r="J35" i="6"/>
  <c r="B36" i="6"/>
  <c r="C36" i="6"/>
  <c r="D36" i="6"/>
  <c r="E36" i="6"/>
  <c r="F36" i="6"/>
  <c r="G36" i="6"/>
  <c r="H36" i="6"/>
  <c r="I36" i="6"/>
  <c r="I76" i="6" s="1"/>
  <c r="J36" i="6"/>
  <c r="J76" i="6" s="1"/>
  <c r="B37" i="6"/>
  <c r="C37" i="6"/>
  <c r="D37" i="6"/>
  <c r="E37" i="6"/>
  <c r="F37" i="6"/>
  <c r="G37" i="6"/>
  <c r="H37" i="6"/>
  <c r="I37" i="6"/>
  <c r="I77" i="6" s="1"/>
  <c r="J37" i="6"/>
  <c r="B38" i="6"/>
  <c r="C38" i="6"/>
  <c r="D38" i="6"/>
  <c r="E38" i="6"/>
  <c r="F38" i="6"/>
  <c r="G38" i="6"/>
  <c r="G78" i="6" s="1"/>
  <c r="H38" i="6"/>
  <c r="H78" i="6" s="1"/>
  <c r="I38" i="6"/>
  <c r="J38" i="6"/>
  <c r="J78" i="6" s="1"/>
  <c r="B39" i="6"/>
  <c r="C39" i="6"/>
  <c r="D39" i="6"/>
  <c r="E39" i="6"/>
  <c r="F39" i="6"/>
  <c r="G39" i="6"/>
  <c r="H39" i="6"/>
  <c r="I39" i="6"/>
  <c r="I79" i="6" s="1"/>
  <c r="J39" i="6"/>
  <c r="J79" i="6" s="1"/>
  <c r="B40" i="6"/>
  <c r="C40" i="6"/>
  <c r="D40" i="6"/>
  <c r="E40" i="6"/>
  <c r="F40" i="6"/>
  <c r="G40" i="6"/>
  <c r="H40" i="6"/>
  <c r="J71" i="6" s="1"/>
  <c r="I40" i="6"/>
  <c r="J40" i="6"/>
  <c r="C6" i="6"/>
  <c r="D6" i="6"/>
  <c r="E6" i="6"/>
  <c r="F6" i="6"/>
  <c r="G6" i="6"/>
  <c r="H6" i="6"/>
  <c r="I6" i="6"/>
  <c r="J6" i="6"/>
  <c r="B6" i="6"/>
  <c r="B7" i="9"/>
  <c r="C7" i="9"/>
  <c r="D7" i="9"/>
  <c r="E7" i="9"/>
  <c r="F7" i="9"/>
  <c r="G7" i="9"/>
  <c r="H7" i="9"/>
  <c r="I7" i="9"/>
  <c r="J7" i="9"/>
  <c r="B8" i="9"/>
  <c r="C8" i="9"/>
  <c r="D8" i="9"/>
  <c r="E8" i="9"/>
  <c r="F8" i="9"/>
  <c r="G8" i="9"/>
  <c r="H8" i="9"/>
  <c r="I8" i="9"/>
  <c r="J8" i="9"/>
  <c r="B9" i="9"/>
  <c r="C9" i="9"/>
  <c r="D9" i="9"/>
  <c r="E9" i="9"/>
  <c r="F9" i="9"/>
  <c r="G9" i="9"/>
  <c r="H9" i="9"/>
  <c r="I9" i="9"/>
  <c r="J9" i="9"/>
  <c r="B10" i="9"/>
  <c r="C10" i="9"/>
  <c r="D10" i="9"/>
  <c r="E10" i="9"/>
  <c r="F10" i="9"/>
  <c r="G10" i="9"/>
  <c r="H10" i="9"/>
  <c r="I10" i="9"/>
  <c r="J10" i="9"/>
  <c r="B11" i="9"/>
  <c r="C11" i="9"/>
  <c r="D11" i="9"/>
  <c r="E11" i="9"/>
  <c r="F11" i="9"/>
  <c r="G11" i="9"/>
  <c r="H11" i="9"/>
  <c r="I11" i="9"/>
  <c r="J11" i="9"/>
  <c r="B12" i="9"/>
  <c r="C12" i="9"/>
  <c r="D12" i="9"/>
  <c r="E12" i="9"/>
  <c r="F12" i="9"/>
  <c r="G12" i="9"/>
  <c r="H12" i="9"/>
  <c r="I12" i="9"/>
  <c r="J12" i="9"/>
  <c r="B13" i="9"/>
  <c r="C13" i="9"/>
  <c r="D13" i="9"/>
  <c r="E13" i="9"/>
  <c r="F13" i="9"/>
  <c r="G13" i="9"/>
  <c r="H13" i="9"/>
  <c r="I13" i="9"/>
  <c r="J13" i="9"/>
  <c r="B14" i="9"/>
  <c r="C14" i="9"/>
  <c r="D14" i="9"/>
  <c r="E14" i="9"/>
  <c r="F14" i="9"/>
  <c r="G14" i="9"/>
  <c r="H14" i="9"/>
  <c r="I14" i="9"/>
  <c r="J14" i="9"/>
  <c r="B15" i="9"/>
  <c r="C15" i="9"/>
  <c r="D15" i="9"/>
  <c r="E15" i="9"/>
  <c r="F15" i="9"/>
  <c r="G15" i="9"/>
  <c r="H15" i="9"/>
  <c r="I15" i="9"/>
  <c r="J15" i="9"/>
  <c r="B16" i="9"/>
  <c r="C16" i="9"/>
  <c r="D16" i="9"/>
  <c r="E16" i="9"/>
  <c r="F16" i="9"/>
  <c r="G16" i="9"/>
  <c r="H16" i="9"/>
  <c r="I16" i="9"/>
  <c r="J16" i="9"/>
  <c r="B17" i="9"/>
  <c r="C17" i="9"/>
  <c r="D17" i="9"/>
  <c r="E17" i="9"/>
  <c r="F17" i="9"/>
  <c r="G17" i="9"/>
  <c r="H17" i="9"/>
  <c r="I17" i="9"/>
  <c r="J17" i="9"/>
  <c r="B18" i="9"/>
  <c r="C18" i="9"/>
  <c r="D18" i="9"/>
  <c r="E18" i="9"/>
  <c r="F18" i="9"/>
  <c r="G18" i="9"/>
  <c r="H18" i="9"/>
  <c r="I18" i="9"/>
  <c r="J18" i="9"/>
  <c r="B19" i="9"/>
  <c r="C19" i="9"/>
  <c r="D19" i="9"/>
  <c r="E19" i="9"/>
  <c r="F19" i="9"/>
  <c r="G19" i="9"/>
  <c r="H19" i="9"/>
  <c r="I19" i="9"/>
  <c r="J19" i="9"/>
  <c r="B20" i="9"/>
  <c r="C20" i="9"/>
  <c r="D20" i="9"/>
  <c r="E20" i="9"/>
  <c r="F20" i="9"/>
  <c r="G20" i="9"/>
  <c r="H20" i="9"/>
  <c r="I20" i="9"/>
  <c r="J20" i="9"/>
  <c r="B21" i="9"/>
  <c r="C21" i="9"/>
  <c r="D21" i="9"/>
  <c r="E21" i="9"/>
  <c r="F21" i="9"/>
  <c r="G21" i="9"/>
  <c r="H21" i="9"/>
  <c r="I21" i="9"/>
  <c r="J21" i="9"/>
  <c r="B22" i="9"/>
  <c r="C22" i="9"/>
  <c r="D22" i="9"/>
  <c r="E22" i="9"/>
  <c r="F22" i="9"/>
  <c r="G22" i="9"/>
  <c r="H22" i="9"/>
  <c r="I22" i="9"/>
  <c r="J22" i="9"/>
  <c r="B23" i="9"/>
  <c r="C23" i="9"/>
  <c r="D23" i="9"/>
  <c r="E23" i="9"/>
  <c r="F23" i="9"/>
  <c r="G23" i="9"/>
  <c r="H23" i="9"/>
  <c r="I23" i="9"/>
  <c r="J23" i="9"/>
  <c r="B24" i="9"/>
  <c r="C24" i="9"/>
  <c r="D24" i="9"/>
  <c r="E24" i="9"/>
  <c r="F24" i="9"/>
  <c r="G24" i="9"/>
  <c r="H24" i="9"/>
  <c r="I24" i="9"/>
  <c r="J24" i="9"/>
  <c r="B25" i="9"/>
  <c r="C25" i="9"/>
  <c r="D25" i="9"/>
  <c r="E25" i="9"/>
  <c r="F25" i="9"/>
  <c r="G25" i="9"/>
  <c r="H25" i="9"/>
  <c r="I25" i="9"/>
  <c r="J25" i="9"/>
  <c r="B26" i="9"/>
  <c r="C26" i="9"/>
  <c r="D26" i="9"/>
  <c r="E26" i="9"/>
  <c r="F26" i="9"/>
  <c r="G26" i="9"/>
  <c r="H26" i="9"/>
  <c r="I26" i="9"/>
  <c r="J26" i="9"/>
  <c r="B27" i="9"/>
  <c r="C27" i="9"/>
  <c r="D27" i="9"/>
  <c r="E27" i="9"/>
  <c r="F27" i="9"/>
  <c r="G27" i="9"/>
  <c r="H27" i="9"/>
  <c r="I27" i="9"/>
  <c r="J27" i="9"/>
  <c r="B28" i="9"/>
  <c r="C28" i="9"/>
  <c r="D28" i="9"/>
  <c r="E28" i="9"/>
  <c r="F28" i="9"/>
  <c r="G28" i="9"/>
  <c r="H28" i="9"/>
  <c r="I28" i="9"/>
  <c r="J28" i="9"/>
  <c r="B29" i="9"/>
  <c r="C29" i="9"/>
  <c r="D29" i="9"/>
  <c r="E29" i="9"/>
  <c r="F29" i="9"/>
  <c r="G29" i="9"/>
  <c r="H29" i="9"/>
  <c r="I29" i="9"/>
  <c r="J29" i="9"/>
  <c r="B30" i="9"/>
  <c r="C30" i="9"/>
  <c r="D30" i="9"/>
  <c r="D70" i="9" s="1"/>
  <c r="E30" i="9"/>
  <c r="F30" i="9"/>
  <c r="G30" i="9"/>
  <c r="H30" i="9"/>
  <c r="I30" i="9"/>
  <c r="J30" i="9"/>
  <c r="J70" i="9" s="1"/>
  <c r="B31" i="9"/>
  <c r="C31" i="9"/>
  <c r="C71" i="9" s="1"/>
  <c r="D31" i="9"/>
  <c r="E31" i="9"/>
  <c r="F31" i="9"/>
  <c r="G31" i="9"/>
  <c r="H31" i="9"/>
  <c r="I31" i="9"/>
  <c r="I71" i="9" s="1"/>
  <c r="J31" i="9"/>
  <c r="B32" i="9"/>
  <c r="C32" i="9"/>
  <c r="D32" i="9"/>
  <c r="E32" i="9"/>
  <c r="F32" i="9"/>
  <c r="G32" i="9"/>
  <c r="H32" i="9"/>
  <c r="H72" i="9" s="1"/>
  <c r="I32" i="9"/>
  <c r="J32" i="9"/>
  <c r="B33" i="9"/>
  <c r="C33" i="9"/>
  <c r="D33" i="9"/>
  <c r="E33" i="9"/>
  <c r="F33" i="9"/>
  <c r="G33" i="9"/>
  <c r="H33" i="9"/>
  <c r="I33" i="9"/>
  <c r="J33" i="9"/>
  <c r="B34" i="9"/>
  <c r="C34" i="9"/>
  <c r="D34" i="9"/>
  <c r="E34" i="9"/>
  <c r="F34" i="9"/>
  <c r="G34" i="9"/>
  <c r="H34" i="9"/>
  <c r="I34" i="9"/>
  <c r="J34" i="9"/>
  <c r="B35" i="9"/>
  <c r="C35" i="9"/>
  <c r="D35" i="9"/>
  <c r="E35" i="9"/>
  <c r="F35" i="9"/>
  <c r="G35" i="9"/>
  <c r="H35" i="9"/>
  <c r="I35" i="9"/>
  <c r="J35" i="9"/>
  <c r="B36" i="9"/>
  <c r="C36" i="9"/>
  <c r="D36" i="9"/>
  <c r="E36" i="9"/>
  <c r="F36" i="9"/>
  <c r="G36" i="9"/>
  <c r="H36" i="9"/>
  <c r="I36" i="9"/>
  <c r="J36" i="9"/>
  <c r="B37" i="9"/>
  <c r="C37" i="9"/>
  <c r="D37" i="9"/>
  <c r="E37" i="9"/>
  <c r="F37" i="9"/>
  <c r="G37" i="9"/>
  <c r="H37" i="9"/>
  <c r="I37" i="9"/>
  <c r="J37" i="9"/>
  <c r="B38" i="9"/>
  <c r="C38" i="9"/>
  <c r="C78" i="9" s="1"/>
  <c r="D38" i="9"/>
  <c r="D78" i="9" s="1"/>
  <c r="E38" i="9"/>
  <c r="F38" i="9"/>
  <c r="G38" i="9"/>
  <c r="H38" i="9"/>
  <c r="I38" i="9"/>
  <c r="J38" i="9"/>
  <c r="J78" i="9" s="1"/>
  <c r="B39" i="9"/>
  <c r="C39" i="9"/>
  <c r="D39" i="9"/>
  <c r="E39" i="9"/>
  <c r="F39" i="9"/>
  <c r="G39" i="9"/>
  <c r="H39" i="9"/>
  <c r="I39" i="9"/>
  <c r="J39" i="9"/>
  <c r="B40" i="9"/>
  <c r="C40" i="9"/>
  <c r="D40" i="9"/>
  <c r="E40" i="9"/>
  <c r="F40" i="9"/>
  <c r="G40" i="9"/>
  <c r="H40" i="9"/>
  <c r="H68" i="9" s="1"/>
  <c r="I40" i="9"/>
  <c r="J40" i="9"/>
  <c r="C6" i="9"/>
  <c r="D6" i="9"/>
  <c r="E6" i="9"/>
  <c r="F6" i="9"/>
  <c r="G6" i="9"/>
  <c r="H6" i="9"/>
  <c r="I6" i="9"/>
  <c r="J6" i="9"/>
  <c r="B6" i="9"/>
  <c r="A59" i="9"/>
  <c r="A44" i="9"/>
  <c r="I79" i="9"/>
  <c r="F79" i="9"/>
  <c r="C79" i="9"/>
  <c r="G78" i="9"/>
  <c r="J74" i="9"/>
  <c r="E72" i="9"/>
  <c r="B72" i="9"/>
  <c r="F71" i="9"/>
  <c r="G70" i="9"/>
  <c r="A59" i="7"/>
  <c r="A44" i="7"/>
  <c r="C79" i="7"/>
  <c r="B73" i="7"/>
  <c r="E72" i="7"/>
  <c r="F71" i="7"/>
  <c r="J70" i="7"/>
  <c r="G70" i="7"/>
  <c r="D70" i="7"/>
  <c r="A59" i="6"/>
  <c r="A44" i="6"/>
  <c r="E80" i="6"/>
  <c r="B80" i="6"/>
  <c r="F79" i="6"/>
  <c r="D79" i="6"/>
  <c r="C79" i="6"/>
  <c r="D78" i="6"/>
  <c r="J77" i="6"/>
  <c r="H77" i="6"/>
  <c r="C76" i="6"/>
  <c r="I75" i="6"/>
  <c r="D75" i="6"/>
  <c r="B75" i="6"/>
  <c r="C74" i="6"/>
  <c r="J73" i="6"/>
  <c r="H73" i="6"/>
  <c r="D73" i="6"/>
  <c r="B73" i="6"/>
  <c r="E72" i="6"/>
  <c r="C72" i="6"/>
  <c r="B72" i="6"/>
  <c r="D71" i="6"/>
  <c r="C71" i="6"/>
  <c r="I70" i="6"/>
  <c r="D70" i="6"/>
  <c r="H69" i="6"/>
  <c r="B69" i="6"/>
  <c r="C68" i="6"/>
  <c r="H67" i="6"/>
  <c r="D67" i="6"/>
  <c r="B67" i="6"/>
  <c r="A59" i="5"/>
  <c r="A44" i="5"/>
  <c r="H80" i="5"/>
  <c r="G80" i="5"/>
  <c r="B80" i="5"/>
  <c r="H79" i="5"/>
  <c r="F79" i="5"/>
  <c r="C79" i="5"/>
  <c r="J78" i="5"/>
  <c r="I78" i="5"/>
  <c r="D78" i="5"/>
  <c r="C78" i="5"/>
  <c r="H77" i="5"/>
  <c r="D77" i="5"/>
  <c r="J76" i="5"/>
  <c r="J75" i="5"/>
  <c r="I75" i="5"/>
  <c r="J74" i="5"/>
  <c r="I74" i="5"/>
  <c r="H74" i="5"/>
  <c r="I73" i="5"/>
  <c r="H73" i="5"/>
  <c r="J72" i="5"/>
  <c r="I72" i="5"/>
  <c r="H72" i="5"/>
  <c r="B72" i="5"/>
  <c r="J71" i="5"/>
  <c r="H71" i="5"/>
  <c r="F71" i="5"/>
  <c r="C71" i="5"/>
  <c r="H70" i="5"/>
  <c r="G70" i="5"/>
  <c r="D70" i="5"/>
  <c r="J69" i="5"/>
  <c r="I69" i="5"/>
  <c r="H69" i="5"/>
  <c r="H68" i="5"/>
  <c r="J67" i="5"/>
  <c r="H67" i="5"/>
  <c r="J66" i="5"/>
  <c r="I66" i="5"/>
  <c r="B7" i="4"/>
  <c r="C7" i="4"/>
  <c r="D7" i="4"/>
  <c r="E7" i="4"/>
  <c r="F7" i="4"/>
  <c r="G7" i="4"/>
  <c r="H7" i="4"/>
  <c r="I7" i="4"/>
  <c r="J7" i="4"/>
  <c r="B8" i="4"/>
  <c r="C8" i="4"/>
  <c r="D8" i="4"/>
  <c r="E8" i="4"/>
  <c r="F8" i="4"/>
  <c r="G8" i="4"/>
  <c r="H8" i="4"/>
  <c r="I8" i="4"/>
  <c r="J8" i="4"/>
  <c r="B9" i="4"/>
  <c r="C9" i="4"/>
  <c r="D9" i="4"/>
  <c r="E9" i="4"/>
  <c r="F9" i="4"/>
  <c r="G9" i="4"/>
  <c r="H9" i="4"/>
  <c r="I9" i="4"/>
  <c r="J9" i="4"/>
  <c r="B10" i="4"/>
  <c r="C10" i="4"/>
  <c r="D10" i="4"/>
  <c r="E10" i="4"/>
  <c r="F10" i="4"/>
  <c r="G10" i="4"/>
  <c r="H10" i="4"/>
  <c r="I10" i="4"/>
  <c r="J10" i="4"/>
  <c r="B11" i="4"/>
  <c r="C11" i="4"/>
  <c r="D11" i="4"/>
  <c r="E11" i="4"/>
  <c r="F11" i="4"/>
  <c r="G11" i="4"/>
  <c r="H11" i="4"/>
  <c r="I11" i="4"/>
  <c r="J11" i="4"/>
  <c r="B12" i="4"/>
  <c r="C12" i="4"/>
  <c r="D12" i="4"/>
  <c r="E12" i="4"/>
  <c r="F12" i="4"/>
  <c r="G12" i="4"/>
  <c r="H12" i="4"/>
  <c r="I12" i="4"/>
  <c r="J12" i="4"/>
  <c r="B13" i="4"/>
  <c r="C13" i="4"/>
  <c r="D13" i="4"/>
  <c r="E13" i="4"/>
  <c r="F13" i="4"/>
  <c r="G13" i="4"/>
  <c r="H13" i="4"/>
  <c r="I13" i="4"/>
  <c r="J13" i="4"/>
  <c r="B14" i="4"/>
  <c r="C14" i="4"/>
  <c r="D14" i="4"/>
  <c r="E14" i="4"/>
  <c r="F14" i="4"/>
  <c r="G14" i="4"/>
  <c r="H14" i="4"/>
  <c r="I14" i="4"/>
  <c r="J14" i="4"/>
  <c r="B15" i="4"/>
  <c r="C15" i="4"/>
  <c r="D15" i="4"/>
  <c r="E15" i="4"/>
  <c r="F15" i="4"/>
  <c r="G15" i="4"/>
  <c r="H15" i="4"/>
  <c r="I15" i="4"/>
  <c r="J15" i="4"/>
  <c r="B16" i="4"/>
  <c r="C16" i="4"/>
  <c r="D16" i="4"/>
  <c r="E16" i="4"/>
  <c r="F16" i="4"/>
  <c r="G16" i="4"/>
  <c r="H16" i="4"/>
  <c r="I16" i="4"/>
  <c r="J16" i="4"/>
  <c r="B17" i="4"/>
  <c r="C17" i="4"/>
  <c r="D17" i="4"/>
  <c r="E17" i="4"/>
  <c r="F17" i="4"/>
  <c r="G17" i="4"/>
  <c r="H17" i="4"/>
  <c r="I17" i="4"/>
  <c r="J17" i="4"/>
  <c r="B18" i="4"/>
  <c r="C18" i="4"/>
  <c r="D18" i="4"/>
  <c r="E18" i="4"/>
  <c r="F18" i="4"/>
  <c r="G18" i="4"/>
  <c r="H18" i="4"/>
  <c r="I18" i="4"/>
  <c r="J18" i="4"/>
  <c r="B19" i="4"/>
  <c r="C19" i="4"/>
  <c r="D19" i="4"/>
  <c r="E19" i="4"/>
  <c r="F19" i="4"/>
  <c r="G19" i="4"/>
  <c r="H19" i="4"/>
  <c r="I19" i="4"/>
  <c r="J19" i="4"/>
  <c r="B20" i="4"/>
  <c r="C20" i="4"/>
  <c r="D20" i="4"/>
  <c r="E20" i="4"/>
  <c r="F20" i="4"/>
  <c r="G20" i="4"/>
  <c r="H20" i="4"/>
  <c r="I20" i="4"/>
  <c r="J20" i="4"/>
  <c r="B21" i="4"/>
  <c r="C21" i="4"/>
  <c r="D21" i="4"/>
  <c r="E21" i="4"/>
  <c r="F21" i="4"/>
  <c r="G21" i="4"/>
  <c r="H21" i="4"/>
  <c r="I21" i="4"/>
  <c r="J21" i="4"/>
  <c r="B22" i="4"/>
  <c r="C22" i="4"/>
  <c r="D22" i="4"/>
  <c r="E22" i="4"/>
  <c r="F22" i="4"/>
  <c r="G22" i="4"/>
  <c r="H22" i="4"/>
  <c r="I22" i="4"/>
  <c r="J22" i="4"/>
  <c r="B23" i="4"/>
  <c r="C23" i="4"/>
  <c r="D23" i="4"/>
  <c r="E23" i="4"/>
  <c r="F23" i="4"/>
  <c r="G23" i="4"/>
  <c r="H23" i="4"/>
  <c r="I23" i="4"/>
  <c r="J23" i="4"/>
  <c r="B24" i="4"/>
  <c r="C24" i="4"/>
  <c r="D24" i="4"/>
  <c r="E24" i="4"/>
  <c r="F24" i="4"/>
  <c r="G24" i="4"/>
  <c r="H24" i="4"/>
  <c r="I24" i="4"/>
  <c r="J24" i="4"/>
  <c r="B25" i="4"/>
  <c r="C25" i="4"/>
  <c r="D25" i="4"/>
  <c r="E25" i="4"/>
  <c r="F25" i="4"/>
  <c r="G25" i="4"/>
  <c r="H25" i="4"/>
  <c r="I25" i="4"/>
  <c r="J25" i="4"/>
  <c r="B26" i="4"/>
  <c r="C26" i="4"/>
  <c r="D26" i="4"/>
  <c r="E26" i="4"/>
  <c r="F26" i="4"/>
  <c r="G26" i="4"/>
  <c r="H26" i="4"/>
  <c r="I26" i="4"/>
  <c r="J26" i="4"/>
  <c r="B27" i="4"/>
  <c r="C27" i="4"/>
  <c r="D27" i="4"/>
  <c r="E27" i="4"/>
  <c r="F27" i="4"/>
  <c r="G27" i="4"/>
  <c r="H27" i="4"/>
  <c r="I27" i="4"/>
  <c r="J27" i="4"/>
  <c r="J67" i="4" s="1"/>
  <c r="B28" i="4"/>
  <c r="C28" i="4"/>
  <c r="D28" i="4"/>
  <c r="E28" i="4"/>
  <c r="F28" i="4"/>
  <c r="G28" i="4"/>
  <c r="H28" i="4"/>
  <c r="I28" i="4"/>
  <c r="I68" i="4" s="1"/>
  <c r="J28" i="4"/>
  <c r="B29" i="4"/>
  <c r="C29" i="4"/>
  <c r="D29" i="4"/>
  <c r="E29" i="4"/>
  <c r="F29" i="4"/>
  <c r="G29" i="4"/>
  <c r="H29" i="4"/>
  <c r="I29" i="4"/>
  <c r="J29" i="4"/>
  <c r="B30" i="4"/>
  <c r="C30" i="4"/>
  <c r="D30" i="4"/>
  <c r="D70" i="4" s="1"/>
  <c r="E30" i="4"/>
  <c r="F30" i="4"/>
  <c r="G30" i="4"/>
  <c r="G70" i="4" s="1"/>
  <c r="H30" i="4"/>
  <c r="I30" i="4"/>
  <c r="J30" i="4"/>
  <c r="J70" i="4" s="1"/>
  <c r="B31" i="4"/>
  <c r="C31" i="4"/>
  <c r="C71" i="4" s="1"/>
  <c r="D31" i="4"/>
  <c r="E31" i="4"/>
  <c r="F31" i="4"/>
  <c r="F71" i="4" s="1"/>
  <c r="G31" i="4"/>
  <c r="H31" i="4"/>
  <c r="I31" i="4"/>
  <c r="J31" i="4"/>
  <c r="B32" i="4"/>
  <c r="B72" i="4" s="1"/>
  <c r="C32" i="4"/>
  <c r="D32" i="4"/>
  <c r="E32" i="4"/>
  <c r="E72" i="4" s="1"/>
  <c r="F32" i="4"/>
  <c r="G32" i="4"/>
  <c r="H32" i="4"/>
  <c r="H72" i="4" s="1"/>
  <c r="I32" i="4"/>
  <c r="J32" i="4"/>
  <c r="B33" i="4"/>
  <c r="C33" i="4"/>
  <c r="D33" i="4"/>
  <c r="E33" i="4"/>
  <c r="F33" i="4"/>
  <c r="G33" i="4"/>
  <c r="H33" i="4"/>
  <c r="H73" i="4" s="1"/>
  <c r="I33" i="4"/>
  <c r="J33" i="4"/>
  <c r="B34" i="4"/>
  <c r="C34" i="4"/>
  <c r="D34" i="4"/>
  <c r="E34" i="4"/>
  <c r="F34" i="4"/>
  <c r="G34" i="4"/>
  <c r="H34" i="4"/>
  <c r="I34" i="4"/>
  <c r="J34" i="4"/>
  <c r="B35" i="4"/>
  <c r="C35" i="4"/>
  <c r="D35" i="4"/>
  <c r="E35" i="4"/>
  <c r="F35" i="4"/>
  <c r="G35" i="4"/>
  <c r="H35" i="4"/>
  <c r="I35" i="4"/>
  <c r="J35" i="4"/>
  <c r="B36" i="4"/>
  <c r="C36" i="4"/>
  <c r="D36" i="4"/>
  <c r="E36" i="4"/>
  <c r="F36" i="4"/>
  <c r="G36" i="4"/>
  <c r="H36" i="4"/>
  <c r="I36" i="4"/>
  <c r="J36" i="4"/>
  <c r="B37" i="4"/>
  <c r="C37" i="4"/>
  <c r="D37" i="4"/>
  <c r="E37" i="4"/>
  <c r="F37" i="4"/>
  <c r="G37" i="4"/>
  <c r="H37" i="4"/>
  <c r="I37" i="4"/>
  <c r="J37" i="4"/>
  <c r="B38" i="4"/>
  <c r="C38" i="4"/>
  <c r="D38" i="4"/>
  <c r="D78" i="4" s="1"/>
  <c r="E38" i="4"/>
  <c r="F38" i="4"/>
  <c r="G38" i="4"/>
  <c r="H38" i="4"/>
  <c r="I38" i="4"/>
  <c r="J38" i="4"/>
  <c r="J78" i="4" s="1"/>
  <c r="B39" i="4"/>
  <c r="C39" i="4"/>
  <c r="C79" i="4" s="1"/>
  <c r="D39" i="4"/>
  <c r="E39" i="4"/>
  <c r="F39" i="4"/>
  <c r="F79" i="4" s="1"/>
  <c r="G39" i="4"/>
  <c r="H39" i="4"/>
  <c r="I39" i="4"/>
  <c r="I79" i="4" s="1"/>
  <c r="J39" i="4"/>
  <c r="B40" i="4"/>
  <c r="B48" i="4" s="1"/>
  <c r="C40" i="4"/>
  <c r="D40" i="4"/>
  <c r="E40" i="4"/>
  <c r="F40" i="4"/>
  <c r="G40" i="4"/>
  <c r="H40" i="4"/>
  <c r="I75" i="4" s="1"/>
  <c r="I40" i="4"/>
  <c r="J40" i="4"/>
  <c r="C6" i="4"/>
  <c r="D6" i="4"/>
  <c r="E6" i="4"/>
  <c r="F6" i="4"/>
  <c r="G6" i="4"/>
  <c r="H6" i="4"/>
  <c r="I6" i="4"/>
  <c r="J6" i="4"/>
  <c r="B6" i="4"/>
  <c r="A59" i="4"/>
  <c r="A44" i="4"/>
  <c r="H80" i="4"/>
  <c r="J79" i="4"/>
  <c r="H79" i="4"/>
  <c r="G78" i="4"/>
  <c r="J77" i="4"/>
  <c r="H77" i="4"/>
  <c r="J75" i="4"/>
  <c r="D75" i="4"/>
  <c r="J74" i="4"/>
  <c r="J71" i="4"/>
  <c r="I71" i="4"/>
  <c r="H71" i="4"/>
  <c r="J69" i="4"/>
  <c r="H69" i="4"/>
  <c r="B69" i="4"/>
  <c r="I67" i="4"/>
  <c r="J66" i="4"/>
  <c r="A59" i="3"/>
  <c r="A44" i="3"/>
  <c r="J40" i="3"/>
  <c r="I40" i="3"/>
  <c r="H40" i="3"/>
  <c r="G40" i="3"/>
  <c r="F40" i="3"/>
  <c r="E40" i="3"/>
  <c r="D40" i="3"/>
  <c r="C40" i="3"/>
  <c r="B40" i="3"/>
  <c r="B80" i="3" s="1"/>
  <c r="J39" i="3"/>
  <c r="I39" i="3"/>
  <c r="I79" i="3" s="1"/>
  <c r="H39" i="3"/>
  <c r="H79" i="3" s="1"/>
  <c r="G39" i="3"/>
  <c r="F39" i="3"/>
  <c r="F79" i="3" s="1"/>
  <c r="E39" i="3"/>
  <c r="D39" i="3"/>
  <c r="C39" i="3"/>
  <c r="C79" i="3" s="1"/>
  <c r="B39" i="3"/>
  <c r="J38" i="3"/>
  <c r="J78" i="3" s="1"/>
  <c r="I38" i="3"/>
  <c r="I78" i="3" s="1"/>
  <c r="H38" i="3"/>
  <c r="G38" i="3"/>
  <c r="G78" i="3" s="1"/>
  <c r="F38" i="3"/>
  <c r="E38" i="3"/>
  <c r="D38" i="3"/>
  <c r="D78" i="3" s="1"/>
  <c r="C38" i="3"/>
  <c r="B38" i="3"/>
  <c r="J37" i="3"/>
  <c r="J77" i="3" s="1"/>
  <c r="I37" i="3"/>
  <c r="H37" i="3"/>
  <c r="H77" i="3" s="1"/>
  <c r="G37" i="3"/>
  <c r="F37" i="3"/>
  <c r="E37" i="3"/>
  <c r="D37" i="3"/>
  <c r="C37" i="3"/>
  <c r="B37" i="3"/>
  <c r="J36" i="3"/>
  <c r="I36" i="3"/>
  <c r="I76" i="3" s="1"/>
  <c r="H36" i="3"/>
  <c r="H76" i="3" s="1"/>
  <c r="G36" i="3"/>
  <c r="F36" i="3"/>
  <c r="E36" i="3"/>
  <c r="D36" i="3"/>
  <c r="C36" i="3"/>
  <c r="B36" i="3"/>
  <c r="J35" i="3"/>
  <c r="J75" i="3" s="1"/>
  <c r="I35" i="3"/>
  <c r="I75" i="3" s="1"/>
  <c r="H35" i="3"/>
  <c r="H75" i="3" s="1"/>
  <c r="G35" i="3"/>
  <c r="F35" i="3"/>
  <c r="E35" i="3"/>
  <c r="D35" i="3"/>
  <c r="C35" i="3"/>
  <c r="B35" i="3"/>
  <c r="B75" i="3" s="1"/>
  <c r="J34" i="3"/>
  <c r="J74" i="3" s="1"/>
  <c r="I34" i="3"/>
  <c r="I74" i="3" s="1"/>
  <c r="H34" i="3"/>
  <c r="H74" i="3" s="1"/>
  <c r="G34" i="3"/>
  <c r="F34" i="3"/>
  <c r="E34" i="3"/>
  <c r="D34" i="3"/>
  <c r="C34" i="3"/>
  <c r="C74" i="3" s="1"/>
  <c r="B34" i="3"/>
  <c r="J33" i="3"/>
  <c r="J73" i="3" s="1"/>
  <c r="I33" i="3"/>
  <c r="I73" i="3" s="1"/>
  <c r="H33" i="3"/>
  <c r="G33" i="3"/>
  <c r="F33" i="3"/>
  <c r="E33" i="3"/>
  <c r="D33" i="3"/>
  <c r="D73" i="3" s="1"/>
  <c r="C33" i="3"/>
  <c r="B33" i="3"/>
  <c r="J32" i="3"/>
  <c r="J72" i="3" s="1"/>
  <c r="I32" i="3"/>
  <c r="H32" i="3"/>
  <c r="H72" i="3" s="1"/>
  <c r="G32" i="3"/>
  <c r="F32" i="3"/>
  <c r="E32" i="3"/>
  <c r="E72" i="3" s="1"/>
  <c r="D32" i="3"/>
  <c r="C32" i="3"/>
  <c r="B32" i="3"/>
  <c r="B72" i="3" s="1"/>
  <c r="J31" i="3"/>
  <c r="I31" i="3"/>
  <c r="I71" i="3" s="1"/>
  <c r="H31" i="3"/>
  <c r="H71" i="3" s="1"/>
  <c r="G31" i="3"/>
  <c r="F31" i="3"/>
  <c r="F71" i="3" s="1"/>
  <c r="E31" i="3"/>
  <c r="D31" i="3"/>
  <c r="C31" i="3"/>
  <c r="C71" i="3" s="1"/>
  <c r="B31" i="3"/>
  <c r="J30" i="3"/>
  <c r="J70" i="3" s="1"/>
  <c r="I30" i="3"/>
  <c r="I70" i="3" s="1"/>
  <c r="H30" i="3"/>
  <c r="G30" i="3"/>
  <c r="G70" i="3" s="1"/>
  <c r="F30" i="3"/>
  <c r="E30" i="3"/>
  <c r="D30" i="3"/>
  <c r="D70" i="3" s="1"/>
  <c r="C30" i="3"/>
  <c r="B30" i="3"/>
  <c r="J29" i="3"/>
  <c r="J69" i="3" s="1"/>
  <c r="I29" i="3"/>
  <c r="H29" i="3"/>
  <c r="H69" i="3" s="1"/>
  <c r="G29" i="3"/>
  <c r="F29" i="3"/>
  <c r="E29" i="3"/>
  <c r="D29" i="3"/>
  <c r="C29" i="3"/>
  <c r="B29" i="3"/>
  <c r="J28" i="3"/>
  <c r="I28" i="3"/>
  <c r="I68" i="3" s="1"/>
  <c r="H28" i="3"/>
  <c r="H68" i="3" s="1"/>
  <c r="G28" i="3"/>
  <c r="F28" i="3"/>
  <c r="E28" i="3"/>
  <c r="D28" i="3"/>
  <c r="C28" i="3"/>
  <c r="B28" i="3"/>
  <c r="J27" i="3"/>
  <c r="J67" i="3" s="1"/>
  <c r="I27" i="3"/>
  <c r="I67" i="3" s="1"/>
  <c r="H27" i="3"/>
  <c r="H67" i="3" s="1"/>
  <c r="G27" i="3"/>
  <c r="F27" i="3"/>
  <c r="E27" i="3"/>
  <c r="D27" i="3"/>
  <c r="C27" i="3"/>
  <c r="B27" i="3"/>
  <c r="B67" i="3" s="1"/>
  <c r="J26" i="3"/>
  <c r="J66" i="3" s="1"/>
  <c r="I26" i="3"/>
  <c r="I66" i="3" s="1"/>
  <c r="H26" i="3"/>
  <c r="H66" i="3" s="1"/>
  <c r="G26" i="3"/>
  <c r="F26" i="3"/>
  <c r="E26" i="3"/>
  <c r="D26" i="3"/>
  <c r="C26" i="3"/>
  <c r="C66" i="3" s="1"/>
  <c r="B26" i="3"/>
  <c r="J25" i="3"/>
  <c r="I25" i="3"/>
  <c r="H25" i="3"/>
  <c r="G25" i="3"/>
  <c r="F25" i="3"/>
  <c r="E25" i="3"/>
  <c r="D25" i="3"/>
  <c r="C25" i="3"/>
  <c r="B25" i="3"/>
  <c r="J24" i="3"/>
  <c r="I24" i="3"/>
  <c r="H24" i="3"/>
  <c r="G24" i="3"/>
  <c r="F24" i="3"/>
  <c r="E24" i="3"/>
  <c r="D24" i="3"/>
  <c r="C24" i="3"/>
  <c r="B24" i="3"/>
  <c r="J23" i="3"/>
  <c r="I23" i="3"/>
  <c r="H23" i="3"/>
  <c r="G23" i="3"/>
  <c r="F23" i="3"/>
  <c r="E23" i="3"/>
  <c r="D23" i="3"/>
  <c r="C23" i="3"/>
  <c r="B23" i="3"/>
  <c r="J22" i="3"/>
  <c r="I22" i="3"/>
  <c r="H22" i="3"/>
  <c r="G22" i="3"/>
  <c r="F22" i="3"/>
  <c r="E22" i="3"/>
  <c r="D22" i="3"/>
  <c r="C22" i="3"/>
  <c r="B22" i="3"/>
  <c r="J21" i="3"/>
  <c r="I21" i="3"/>
  <c r="H21" i="3"/>
  <c r="G21" i="3"/>
  <c r="F21" i="3"/>
  <c r="E21" i="3"/>
  <c r="D21" i="3"/>
  <c r="C21" i="3"/>
  <c r="B21" i="3"/>
  <c r="J20" i="3"/>
  <c r="I20" i="3"/>
  <c r="H20" i="3"/>
  <c r="G20" i="3"/>
  <c r="F20" i="3"/>
  <c r="E20" i="3"/>
  <c r="D20" i="3"/>
  <c r="C20" i="3"/>
  <c r="B20" i="3"/>
  <c r="J19" i="3"/>
  <c r="I19" i="3"/>
  <c r="H19" i="3"/>
  <c r="G19" i="3"/>
  <c r="F19" i="3"/>
  <c r="E19" i="3"/>
  <c r="D19" i="3"/>
  <c r="C19" i="3"/>
  <c r="B19" i="3"/>
  <c r="J18" i="3"/>
  <c r="I18" i="3"/>
  <c r="H18" i="3"/>
  <c r="G18" i="3"/>
  <c r="F18" i="3"/>
  <c r="E18" i="3"/>
  <c r="D18" i="3"/>
  <c r="C18" i="3"/>
  <c r="B18" i="3"/>
  <c r="J17" i="3"/>
  <c r="I17" i="3"/>
  <c r="H17" i="3"/>
  <c r="G17" i="3"/>
  <c r="F17" i="3"/>
  <c r="E17" i="3"/>
  <c r="D17" i="3"/>
  <c r="C17" i="3"/>
  <c r="B17" i="3"/>
  <c r="J16" i="3"/>
  <c r="I16" i="3"/>
  <c r="H16" i="3"/>
  <c r="G16" i="3"/>
  <c r="F16" i="3"/>
  <c r="E16" i="3"/>
  <c r="D16" i="3"/>
  <c r="C16" i="3"/>
  <c r="B16" i="3"/>
  <c r="J15" i="3"/>
  <c r="I15" i="3"/>
  <c r="H15" i="3"/>
  <c r="G15" i="3"/>
  <c r="F15" i="3"/>
  <c r="E15" i="3"/>
  <c r="D15" i="3"/>
  <c r="C15" i="3"/>
  <c r="B15" i="3"/>
  <c r="J14" i="3"/>
  <c r="I14" i="3"/>
  <c r="H14" i="3"/>
  <c r="G14" i="3"/>
  <c r="F14" i="3"/>
  <c r="E14" i="3"/>
  <c r="D14" i="3"/>
  <c r="C14" i="3"/>
  <c r="B14" i="3"/>
  <c r="J13" i="3"/>
  <c r="I13" i="3"/>
  <c r="H13" i="3"/>
  <c r="G13" i="3"/>
  <c r="F13" i="3"/>
  <c r="E13" i="3"/>
  <c r="D13" i="3"/>
  <c r="C13" i="3"/>
  <c r="B13" i="3"/>
  <c r="J12" i="3"/>
  <c r="I12" i="3"/>
  <c r="H12" i="3"/>
  <c r="G12" i="3"/>
  <c r="F12" i="3"/>
  <c r="E12" i="3"/>
  <c r="D12" i="3"/>
  <c r="C12" i="3"/>
  <c r="B12" i="3"/>
  <c r="J11" i="3"/>
  <c r="I11" i="3"/>
  <c r="H11" i="3"/>
  <c r="G11" i="3"/>
  <c r="F11" i="3"/>
  <c r="E11" i="3"/>
  <c r="D11" i="3"/>
  <c r="C11" i="3"/>
  <c r="B11" i="3"/>
  <c r="J10" i="3"/>
  <c r="I10" i="3"/>
  <c r="H10" i="3"/>
  <c r="G10" i="3"/>
  <c r="F10" i="3"/>
  <c r="E10" i="3"/>
  <c r="D10" i="3"/>
  <c r="C10" i="3"/>
  <c r="B10" i="3"/>
  <c r="J9" i="3"/>
  <c r="I9" i="3"/>
  <c r="H9" i="3"/>
  <c r="G9" i="3"/>
  <c r="F9" i="3"/>
  <c r="E9" i="3"/>
  <c r="D9" i="3"/>
  <c r="C9" i="3"/>
  <c r="B9" i="3"/>
  <c r="J8" i="3"/>
  <c r="I8" i="3"/>
  <c r="H8" i="3"/>
  <c r="G8" i="3"/>
  <c r="F8" i="3"/>
  <c r="E8" i="3"/>
  <c r="D8" i="3"/>
  <c r="C8" i="3"/>
  <c r="B8" i="3"/>
  <c r="J7" i="3"/>
  <c r="I7" i="3"/>
  <c r="H7" i="3"/>
  <c r="G7" i="3"/>
  <c r="F7" i="3"/>
  <c r="E7" i="3"/>
  <c r="D7" i="3"/>
  <c r="C7" i="3"/>
  <c r="B7" i="3"/>
  <c r="J6" i="3"/>
  <c r="I6" i="3"/>
  <c r="H6" i="3"/>
  <c r="G6" i="3"/>
  <c r="F6" i="3"/>
  <c r="E6" i="3"/>
  <c r="D6" i="3"/>
  <c r="C6" i="3"/>
  <c r="B6" i="3"/>
  <c r="B49" i="2"/>
  <c r="B48" i="2"/>
  <c r="D71" i="7" l="1"/>
  <c r="I71" i="7"/>
  <c r="E66" i="5"/>
  <c r="I70" i="5"/>
  <c r="H66" i="5"/>
  <c r="J68" i="5"/>
  <c r="G72" i="5"/>
  <c r="E74" i="5"/>
  <c r="H78" i="5"/>
  <c r="I77" i="5"/>
  <c r="I73" i="6"/>
  <c r="H75" i="6"/>
  <c r="J75" i="6"/>
  <c r="I67" i="6"/>
  <c r="H79" i="6"/>
  <c r="J69" i="6"/>
  <c r="H74" i="6"/>
  <c r="H66" i="6"/>
  <c r="H71" i="6"/>
  <c r="J72" i="6"/>
  <c r="I74" i="6"/>
  <c r="H76" i="6"/>
  <c r="I66" i="6"/>
  <c r="H68" i="6"/>
  <c r="J74" i="6"/>
  <c r="I78" i="6"/>
  <c r="J66" i="6"/>
  <c r="I68" i="6"/>
  <c r="I75" i="9"/>
  <c r="H76" i="9"/>
  <c r="H80" i="9"/>
  <c r="J66" i="9"/>
  <c r="I67" i="9"/>
  <c r="H66" i="9"/>
  <c r="J72" i="9"/>
  <c r="I73" i="9"/>
  <c r="H74" i="9"/>
  <c r="J80" i="9"/>
  <c r="G71" i="9"/>
  <c r="F72" i="9"/>
  <c r="E73" i="9"/>
  <c r="G79" i="9"/>
  <c r="F80" i="9"/>
  <c r="E66" i="9"/>
  <c r="G72" i="9"/>
  <c r="F73" i="9"/>
  <c r="E74" i="9"/>
  <c r="G80" i="9"/>
  <c r="F66" i="9"/>
  <c r="E67" i="9"/>
  <c r="G73" i="9"/>
  <c r="F74" i="9"/>
  <c r="E75" i="9"/>
  <c r="G66" i="9"/>
  <c r="F67" i="9"/>
  <c r="E68" i="9"/>
  <c r="D77" i="9"/>
  <c r="B79" i="9"/>
  <c r="G67" i="9"/>
  <c r="F68" i="9"/>
  <c r="E69" i="9"/>
  <c r="G75" i="9"/>
  <c r="F76" i="9"/>
  <c r="E77" i="9"/>
  <c r="G68" i="9"/>
  <c r="F69" i="9"/>
  <c r="E70" i="9"/>
  <c r="G76" i="9"/>
  <c r="F77" i="9"/>
  <c r="E78" i="9"/>
  <c r="G69" i="9"/>
  <c r="F70" i="9"/>
  <c r="E71" i="9"/>
  <c r="G77" i="9"/>
  <c r="F78" i="9"/>
  <c r="E79" i="9"/>
  <c r="I66" i="9"/>
  <c r="H67" i="9"/>
  <c r="D71" i="9"/>
  <c r="C72" i="9"/>
  <c r="B73" i="9"/>
  <c r="D79" i="9"/>
  <c r="B66" i="9"/>
  <c r="D72" i="9"/>
  <c r="C73" i="9"/>
  <c r="D80" i="9"/>
  <c r="C66" i="9"/>
  <c r="B67" i="9"/>
  <c r="J67" i="9"/>
  <c r="I68" i="9"/>
  <c r="H69" i="9"/>
  <c r="D73" i="9"/>
  <c r="C74" i="9"/>
  <c r="B75" i="9"/>
  <c r="C49" i="9"/>
  <c r="D62" i="9"/>
  <c r="C63" i="9"/>
  <c r="B64" i="9"/>
  <c r="J64" i="9"/>
  <c r="I65" i="9"/>
  <c r="D66" i="9"/>
  <c r="C67" i="9"/>
  <c r="B68" i="9"/>
  <c r="J68" i="9"/>
  <c r="I69" i="9"/>
  <c r="H70" i="9"/>
  <c r="D74" i="9"/>
  <c r="C75" i="9"/>
  <c r="B76" i="9"/>
  <c r="J76" i="9"/>
  <c r="I77" i="9"/>
  <c r="E49" i="9"/>
  <c r="D67" i="9"/>
  <c r="C68" i="9"/>
  <c r="B69" i="9"/>
  <c r="J69" i="9"/>
  <c r="I70" i="9"/>
  <c r="D75" i="9"/>
  <c r="C76" i="9"/>
  <c r="B77" i="9"/>
  <c r="B62" i="9"/>
  <c r="J62" i="9"/>
  <c r="H64" i="9"/>
  <c r="D68" i="9"/>
  <c r="C69" i="9"/>
  <c r="B70" i="9"/>
  <c r="D76" i="9"/>
  <c r="C77" i="9"/>
  <c r="B78" i="9"/>
  <c r="D69" i="9"/>
  <c r="C70" i="9"/>
  <c r="B71" i="9"/>
  <c r="I72" i="9"/>
  <c r="H73" i="9"/>
  <c r="J79" i="9"/>
  <c r="D47" i="9"/>
  <c r="H71" i="9"/>
  <c r="J77" i="9"/>
  <c r="I78" i="9"/>
  <c r="H79" i="9"/>
  <c r="C62" i="9"/>
  <c r="I64" i="9"/>
  <c r="J71" i="9"/>
  <c r="I49" i="9"/>
  <c r="D65" i="9"/>
  <c r="G48" i="9"/>
  <c r="J73" i="9"/>
  <c r="I74" i="9"/>
  <c r="H75" i="9"/>
  <c r="C80" i="9"/>
  <c r="B80" i="9"/>
  <c r="I63" i="9"/>
  <c r="I47" i="9"/>
  <c r="E48" i="9"/>
  <c r="I80" i="9"/>
  <c r="B63" i="9"/>
  <c r="J63" i="9"/>
  <c r="H65" i="9"/>
  <c r="J75" i="9"/>
  <c r="I76" i="9"/>
  <c r="H77" i="9"/>
  <c r="E76" i="9"/>
  <c r="F47" i="9"/>
  <c r="F48" i="9"/>
  <c r="F49" i="9"/>
  <c r="E62" i="9"/>
  <c r="D63" i="9"/>
  <c r="C64" i="9"/>
  <c r="B65" i="9"/>
  <c r="J65" i="9"/>
  <c r="G47" i="9"/>
  <c r="G49" i="9"/>
  <c r="F62" i="9"/>
  <c r="E63" i="9"/>
  <c r="D64" i="9"/>
  <c r="C65" i="9"/>
  <c r="B74" i="9"/>
  <c r="E47" i="9"/>
  <c r="H47" i="9"/>
  <c r="H48" i="9"/>
  <c r="H49" i="9"/>
  <c r="G62" i="9"/>
  <c r="F63" i="9"/>
  <c r="E64" i="9"/>
  <c r="E80" i="9"/>
  <c r="I48" i="9"/>
  <c r="H62" i="9"/>
  <c r="G63" i="9"/>
  <c r="F64" i="9"/>
  <c r="E65" i="9"/>
  <c r="H78" i="9"/>
  <c r="B48" i="9"/>
  <c r="B49" i="9"/>
  <c r="I62" i="9"/>
  <c r="H63" i="9"/>
  <c r="G64" i="9"/>
  <c r="F65" i="9"/>
  <c r="C47" i="9"/>
  <c r="C48" i="9"/>
  <c r="G65" i="9"/>
  <c r="D48" i="9"/>
  <c r="D49" i="9"/>
  <c r="G74" i="9"/>
  <c r="F75" i="9"/>
  <c r="F79" i="7"/>
  <c r="G78" i="7"/>
  <c r="D66" i="7"/>
  <c r="C67" i="7"/>
  <c r="B68" i="7"/>
  <c r="D74" i="7"/>
  <c r="C75" i="7"/>
  <c r="E66" i="7"/>
  <c r="G72" i="7"/>
  <c r="F73" i="7"/>
  <c r="E74" i="7"/>
  <c r="J68" i="7"/>
  <c r="I69" i="7"/>
  <c r="H70" i="7"/>
  <c r="J76" i="7"/>
  <c r="I77" i="7"/>
  <c r="H78" i="7"/>
  <c r="J71" i="7"/>
  <c r="I72" i="7"/>
  <c r="H73" i="7"/>
  <c r="I80" i="7"/>
  <c r="H66" i="7"/>
  <c r="J72" i="7"/>
  <c r="I73" i="7"/>
  <c r="H74" i="7"/>
  <c r="J80" i="7"/>
  <c r="I66" i="7"/>
  <c r="J73" i="7"/>
  <c r="H75" i="7"/>
  <c r="G71" i="7"/>
  <c r="F72" i="7"/>
  <c r="E73" i="7"/>
  <c r="G67" i="7"/>
  <c r="F68" i="7"/>
  <c r="E69" i="7"/>
  <c r="G75" i="7"/>
  <c r="F76" i="7"/>
  <c r="E77" i="7"/>
  <c r="G68" i="7"/>
  <c r="F69" i="7"/>
  <c r="E70" i="7"/>
  <c r="G76" i="7"/>
  <c r="F77" i="7"/>
  <c r="E78" i="7"/>
  <c r="C80" i="7"/>
  <c r="G69" i="7"/>
  <c r="F70" i="7"/>
  <c r="E71" i="7"/>
  <c r="G77" i="7"/>
  <c r="F78" i="7"/>
  <c r="E79" i="7"/>
  <c r="G79" i="7"/>
  <c r="F80" i="7"/>
  <c r="G80" i="7"/>
  <c r="C47" i="7"/>
  <c r="J64" i="7"/>
  <c r="I64" i="7"/>
  <c r="H64" i="7"/>
  <c r="C48" i="7"/>
  <c r="H63" i="7"/>
  <c r="I63" i="7"/>
  <c r="B66" i="7"/>
  <c r="J66" i="7"/>
  <c r="I67" i="7"/>
  <c r="H68" i="7"/>
  <c r="D72" i="7"/>
  <c r="C73" i="7"/>
  <c r="I47" i="7"/>
  <c r="J74" i="7"/>
  <c r="I75" i="7"/>
  <c r="H76" i="7"/>
  <c r="D80" i="7"/>
  <c r="B48" i="7"/>
  <c r="D79" i="7"/>
  <c r="J63" i="7"/>
  <c r="H65" i="7"/>
  <c r="C66" i="7"/>
  <c r="B67" i="7"/>
  <c r="J67" i="7"/>
  <c r="I68" i="7"/>
  <c r="H69" i="7"/>
  <c r="D73" i="7"/>
  <c r="C74" i="7"/>
  <c r="B75" i="7"/>
  <c r="J75" i="7"/>
  <c r="I76" i="7"/>
  <c r="H77" i="7"/>
  <c r="E48" i="7"/>
  <c r="B49" i="7"/>
  <c r="I65" i="7"/>
  <c r="B76" i="7"/>
  <c r="I74" i="7"/>
  <c r="C49" i="7"/>
  <c r="J79" i="7"/>
  <c r="I62" i="7"/>
  <c r="F49" i="7"/>
  <c r="E62" i="7"/>
  <c r="D63" i="7"/>
  <c r="F47" i="7"/>
  <c r="C64" i="7"/>
  <c r="B65" i="7"/>
  <c r="J65" i="7"/>
  <c r="D67" i="7"/>
  <c r="C68" i="7"/>
  <c r="B69" i="7"/>
  <c r="J69" i="7"/>
  <c r="I70" i="7"/>
  <c r="H71" i="7"/>
  <c r="D75" i="7"/>
  <c r="C76" i="7"/>
  <c r="B77" i="7"/>
  <c r="J77" i="7"/>
  <c r="I78" i="7"/>
  <c r="H79" i="7"/>
  <c r="B62" i="7"/>
  <c r="H67" i="7"/>
  <c r="C72" i="7"/>
  <c r="J62" i="7"/>
  <c r="F48" i="7"/>
  <c r="G47" i="7"/>
  <c r="G48" i="7"/>
  <c r="G49" i="7"/>
  <c r="F62" i="7"/>
  <c r="E63" i="7"/>
  <c r="D64" i="7"/>
  <c r="C65" i="7"/>
  <c r="B74" i="7"/>
  <c r="H47" i="7"/>
  <c r="H48" i="7"/>
  <c r="H49" i="7"/>
  <c r="G62" i="7"/>
  <c r="F63" i="7"/>
  <c r="E64" i="7"/>
  <c r="D65" i="7"/>
  <c r="E80" i="7"/>
  <c r="I48" i="7"/>
  <c r="I49" i="7"/>
  <c r="H62" i="7"/>
  <c r="G63" i="7"/>
  <c r="F64" i="7"/>
  <c r="E65" i="7"/>
  <c r="G64" i="7"/>
  <c r="F65" i="7"/>
  <c r="G65" i="7"/>
  <c r="F66" i="7"/>
  <c r="E67" i="7"/>
  <c r="D68" i="7"/>
  <c r="C69" i="7"/>
  <c r="B70" i="7"/>
  <c r="G73" i="7"/>
  <c r="F74" i="7"/>
  <c r="E75" i="7"/>
  <c r="D76" i="7"/>
  <c r="C77" i="7"/>
  <c r="B78" i="7"/>
  <c r="D47" i="7"/>
  <c r="D48" i="7"/>
  <c r="D49" i="7"/>
  <c r="C62" i="7"/>
  <c r="B63" i="7"/>
  <c r="G66" i="7"/>
  <c r="F67" i="7"/>
  <c r="E68" i="7"/>
  <c r="D69" i="7"/>
  <c r="C70" i="7"/>
  <c r="B71" i="7"/>
  <c r="G74" i="7"/>
  <c r="F75" i="7"/>
  <c r="E76" i="7"/>
  <c r="D77" i="7"/>
  <c r="C78" i="7"/>
  <c r="B79" i="7"/>
  <c r="E47" i="7"/>
  <c r="E49" i="7"/>
  <c r="D62" i="7"/>
  <c r="C63" i="7"/>
  <c r="B64" i="7"/>
  <c r="D66" i="6"/>
  <c r="C67" i="6"/>
  <c r="B68" i="6"/>
  <c r="D74" i="6"/>
  <c r="C75" i="6"/>
  <c r="B76" i="6"/>
  <c r="G62" i="6"/>
  <c r="D63" i="6"/>
  <c r="E64" i="6"/>
  <c r="C64" i="6"/>
  <c r="B65" i="6"/>
  <c r="J65" i="6"/>
  <c r="E66" i="6"/>
  <c r="G72" i="6"/>
  <c r="F73" i="6"/>
  <c r="E48" i="6"/>
  <c r="G80" i="6"/>
  <c r="F49" i="6"/>
  <c r="E62" i="6"/>
  <c r="G67" i="6"/>
  <c r="G68" i="6"/>
  <c r="F69" i="6"/>
  <c r="E70" i="6"/>
  <c r="G76" i="6"/>
  <c r="F77" i="6"/>
  <c r="E78" i="6"/>
  <c r="C80" i="6"/>
  <c r="F66" i="6"/>
  <c r="E67" i="6"/>
  <c r="D68" i="6"/>
  <c r="C69" i="6"/>
  <c r="B70" i="6"/>
  <c r="D76" i="6"/>
  <c r="C77" i="6"/>
  <c r="B78" i="6"/>
  <c r="G66" i="6"/>
  <c r="F67" i="6"/>
  <c r="E68" i="6"/>
  <c r="D69" i="6"/>
  <c r="C70" i="6"/>
  <c r="B71" i="6"/>
  <c r="D77" i="6"/>
  <c r="C78" i="6"/>
  <c r="B79" i="6"/>
  <c r="I80" i="6"/>
  <c r="B66" i="6"/>
  <c r="D72" i="6"/>
  <c r="C73" i="6"/>
  <c r="B74" i="6"/>
  <c r="F63" i="6"/>
  <c r="D65" i="6"/>
  <c r="G74" i="6"/>
  <c r="F75" i="6"/>
  <c r="E76" i="6"/>
  <c r="F68" i="6"/>
  <c r="E69" i="6"/>
  <c r="G69" i="6"/>
  <c r="F70" i="6"/>
  <c r="E71" i="6"/>
  <c r="G77" i="6"/>
  <c r="F78" i="6"/>
  <c r="E79" i="6"/>
  <c r="D80" i="6"/>
  <c r="B48" i="6"/>
  <c r="G71" i="6"/>
  <c r="F72" i="6"/>
  <c r="E73" i="6"/>
  <c r="G79" i="6"/>
  <c r="F80" i="6"/>
  <c r="H47" i="6"/>
  <c r="G47" i="6"/>
  <c r="G73" i="6"/>
  <c r="F74" i="6"/>
  <c r="E75" i="6"/>
  <c r="I65" i="6"/>
  <c r="F47" i="6"/>
  <c r="G63" i="6"/>
  <c r="E65" i="6"/>
  <c r="G75" i="6"/>
  <c r="F76" i="6"/>
  <c r="E77" i="6"/>
  <c r="J80" i="6"/>
  <c r="G48" i="6"/>
  <c r="D48" i="6"/>
  <c r="B49" i="6"/>
  <c r="H62" i="6"/>
  <c r="F64" i="6"/>
  <c r="F48" i="6"/>
  <c r="G49" i="6"/>
  <c r="F62" i="6"/>
  <c r="E63" i="6"/>
  <c r="D64" i="6"/>
  <c r="C65" i="6"/>
  <c r="H48" i="6"/>
  <c r="H49" i="6"/>
  <c r="I47" i="6"/>
  <c r="I48" i="6"/>
  <c r="I49" i="6"/>
  <c r="I62" i="6"/>
  <c r="H63" i="6"/>
  <c r="G64" i="6"/>
  <c r="F65" i="6"/>
  <c r="E74" i="6"/>
  <c r="B77" i="6"/>
  <c r="C47" i="6"/>
  <c r="C48" i="6"/>
  <c r="C49" i="6"/>
  <c r="B62" i="6"/>
  <c r="J62" i="6"/>
  <c r="I63" i="6"/>
  <c r="H64" i="6"/>
  <c r="G65" i="6"/>
  <c r="H80" i="6"/>
  <c r="D47" i="6"/>
  <c r="D49" i="6"/>
  <c r="C62" i="6"/>
  <c r="B63" i="6"/>
  <c r="J63" i="6"/>
  <c r="I64" i="6"/>
  <c r="H65" i="6"/>
  <c r="E47" i="6"/>
  <c r="E49" i="6"/>
  <c r="D62" i="6"/>
  <c r="C63" i="6"/>
  <c r="B64" i="6"/>
  <c r="J64" i="6"/>
  <c r="G71" i="5"/>
  <c r="F72" i="5"/>
  <c r="E73" i="5"/>
  <c r="G79" i="5"/>
  <c r="F80" i="5"/>
  <c r="G66" i="5"/>
  <c r="F67" i="5"/>
  <c r="E68" i="5"/>
  <c r="J79" i="5"/>
  <c r="I80" i="5"/>
  <c r="G67" i="5"/>
  <c r="F68" i="5"/>
  <c r="G75" i="5"/>
  <c r="J80" i="5"/>
  <c r="G69" i="5"/>
  <c r="F70" i="5"/>
  <c r="E71" i="5"/>
  <c r="G77" i="5"/>
  <c r="F78" i="5"/>
  <c r="E79" i="5"/>
  <c r="G68" i="5"/>
  <c r="F69" i="5"/>
  <c r="E70" i="5"/>
  <c r="D71" i="5"/>
  <c r="C72" i="5"/>
  <c r="B73" i="5"/>
  <c r="G76" i="5"/>
  <c r="F77" i="5"/>
  <c r="E78" i="5"/>
  <c r="D79" i="5"/>
  <c r="C80" i="5"/>
  <c r="B66" i="5"/>
  <c r="D72" i="5"/>
  <c r="C73" i="5"/>
  <c r="D80" i="5"/>
  <c r="C66" i="5"/>
  <c r="B67" i="5"/>
  <c r="D73" i="5"/>
  <c r="C74" i="5"/>
  <c r="B75" i="5"/>
  <c r="F76" i="5"/>
  <c r="B64" i="5"/>
  <c r="J64" i="5"/>
  <c r="I65" i="5"/>
  <c r="D66" i="5"/>
  <c r="C67" i="5"/>
  <c r="B68" i="5"/>
  <c r="D74" i="5"/>
  <c r="C75" i="5"/>
  <c r="E47" i="5"/>
  <c r="C63" i="5"/>
  <c r="D67" i="5"/>
  <c r="C68" i="5"/>
  <c r="B69" i="5"/>
  <c r="D75" i="5"/>
  <c r="C76" i="5"/>
  <c r="B77" i="5"/>
  <c r="G49" i="5"/>
  <c r="D62" i="5"/>
  <c r="D68" i="5"/>
  <c r="C69" i="5"/>
  <c r="B70" i="5"/>
  <c r="D76" i="5"/>
  <c r="C77" i="5"/>
  <c r="B78" i="5"/>
  <c r="D69" i="5"/>
  <c r="C70" i="5"/>
  <c r="B71" i="5"/>
  <c r="B79" i="5"/>
  <c r="G47" i="5"/>
  <c r="D47" i="5"/>
  <c r="F66" i="5"/>
  <c r="E67" i="5"/>
  <c r="G73" i="5"/>
  <c r="F74" i="5"/>
  <c r="E75" i="5"/>
  <c r="E69" i="5"/>
  <c r="C62" i="5"/>
  <c r="I64" i="5"/>
  <c r="I49" i="5"/>
  <c r="B62" i="5"/>
  <c r="G48" i="5"/>
  <c r="I47" i="5"/>
  <c r="E48" i="5"/>
  <c r="B63" i="5"/>
  <c r="J63" i="5"/>
  <c r="H65" i="5"/>
  <c r="E76" i="5"/>
  <c r="E77" i="5"/>
  <c r="F47" i="5"/>
  <c r="F48" i="5"/>
  <c r="F49" i="5"/>
  <c r="E62" i="5"/>
  <c r="D63" i="5"/>
  <c r="C64" i="5"/>
  <c r="B65" i="5"/>
  <c r="J65" i="5"/>
  <c r="F62" i="5"/>
  <c r="E63" i="5"/>
  <c r="D64" i="5"/>
  <c r="C65" i="5"/>
  <c r="B74" i="5"/>
  <c r="E49" i="5"/>
  <c r="H47" i="5"/>
  <c r="H48" i="5"/>
  <c r="H49" i="5"/>
  <c r="G62" i="5"/>
  <c r="F63" i="5"/>
  <c r="E64" i="5"/>
  <c r="D65" i="5"/>
  <c r="E80" i="5"/>
  <c r="I48" i="5"/>
  <c r="H62" i="5"/>
  <c r="G63" i="5"/>
  <c r="F64" i="5"/>
  <c r="E65" i="5"/>
  <c r="B76" i="5"/>
  <c r="B48" i="5"/>
  <c r="B49" i="5"/>
  <c r="I62" i="5"/>
  <c r="H63" i="5"/>
  <c r="G64" i="5"/>
  <c r="F65" i="5"/>
  <c r="C47" i="5"/>
  <c r="C48" i="5"/>
  <c r="C49" i="5"/>
  <c r="J62" i="5"/>
  <c r="I63" i="5"/>
  <c r="H64" i="5"/>
  <c r="G65" i="5"/>
  <c r="D48" i="5"/>
  <c r="D49" i="5"/>
  <c r="G74" i="5"/>
  <c r="F75" i="5"/>
  <c r="C76" i="4"/>
  <c r="I78" i="4"/>
  <c r="C68" i="4"/>
  <c r="I70" i="4"/>
  <c r="H76" i="4"/>
  <c r="H68" i="4"/>
  <c r="I72" i="4"/>
  <c r="I76" i="4"/>
  <c r="B77" i="4"/>
  <c r="D67" i="4"/>
  <c r="J65" i="4"/>
  <c r="I80" i="4"/>
  <c r="B66" i="4"/>
  <c r="D72" i="4"/>
  <c r="C73" i="4"/>
  <c r="D80" i="4"/>
  <c r="H66" i="4"/>
  <c r="J72" i="4"/>
  <c r="I73" i="4"/>
  <c r="H74" i="4"/>
  <c r="C77" i="4"/>
  <c r="J80" i="4"/>
  <c r="I66" i="4"/>
  <c r="H67" i="4"/>
  <c r="J73" i="4"/>
  <c r="I74" i="4"/>
  <c r="H75" i="4"/>
  <c r="F77" i="4"/>
  <c r="I63" i="4"/>
  <c r="G69" i="4"/>
  <c r="F70" i="4"/>
  <c r="E71" i="4"/>
  <c r="G77" i="4"/>
  <c r="F78" i="4"/>
  <c r="E79" i="4"/>
  <c r="G72" i="4"/>
  <c r="E74" i="4"/>
  <c r="B70" i="4"/>
  <c r="E66" i="4"/>
  <c r="F73" i="4"/>
  <c r="G80" i="4"/>
  <c r="G66" i="4"/>
  <c r="F67" i="4"/>
  <c r="E68" i="4"/>
  <c r="G74" i="4"/>
  <c r="F75" i="4"/>
  <c r="E76" i="4"/>
  <c r="G68" i="4"/>
  <c r="F69" i="4"/>
  <c r="E70" i="4"/>
  <c r="D71" i="4"/>
  <c r="C72" i="4"/>
  <c r="B73" i="4"/>
  <c r="G76" i="4"/>
  <c r="E78" i="4"/>
  <c r="D79" i="4"/>
  <c r="C80" i="4"/>
  <c r="C69" i="4"/>
  <c r="I47" i="4"/>
  <c r="B63" i="4"/>
  <c r="C49" i="4"/>
  <c r="C63" i="4"/>
  <c r="I65" i="4"/>
  <c r="D66" i="4"/>
  <c r="C67" i="4"/>
  <c r="B68" i="4"/>
  <c r="J68" i="4"/>
  <c r="I69" i="4"/>
  <c r="H70" i="4"/>
  <c r="G71" i="4"/>
  <c r="F72" i="4"/>
  <c r="E73" i="4"/>
  <c r="D74" i="4"/>
  <c r="C75" i="4"/>
  <c r="B76" i="4"/>
  <c r="J76" i="4"/>
  <c r="I77" i="4"/>
  <c r="H78" i="4"/>
  <c r="G79" i="4"/>
  <c r="F80" i="4"/>
  <c r="I62" i="4"/>
  <c r="D76" i="4"/>
  <c r="B62" i="4"/>
  <c r="J62" i="4"/>
  <c r="H64" i="4"/>
  <c r="H62" i="4"/>
  <c r="F49" i="4"/>
  <c r="D63" i="4"/>
  <c r="D47" i="4"/>
  <c r="C62" i="4"/>
  <c r="I64" i="4"/>
  <c r="D65" i="4"/>
  <c r="D69" i="4"/>
  <c r="C70" i="4"/>
  <c r="B71" i="4"/>
  <c r="D77" i="4"/>
  <c r="C78" i="4"/>
  <c r="B79" i="4"/>
  <c r="I49" i="4"/>
  <c r="C65" i="4"/>
  <c r="D68" i="4"/>
  <c r="B80" i="4"/>
  <c r="F48" i="4"/>
  <c r="D62" i="4"/>
  <c r="F47" i="4"/>
  <c r="H63" i="4"/>
  <c r="C64" i="4"/>
  <c r="B64" i="4"/>
  <c r="J64" i="4"/>
  <c r="E49" i="4"/>
  <c r="B78" i="4"/>
  <c r="J63" i="4"/>
  <c r="H65" i="4"/>
  <c r="C66" i="4"/>
  <c r="B67" i="4"/>
  <c r="D73" i="4"/>
  <c r="C74" i="4"/>
  <c r="E47" i="4"/>
  <c r="E77" i="4"/>
  <c r="B49" i="4"/>
  <c r="E62" i="4"/>
  <c r="G47" i="4"/>
  <c r="G48" i="4"/>
  <c r="G49" i="4"/>
  <c r="F62" i="4"/>
  <c r="E63" i="4"/>
  <c r="D64" i="4"/>
  <c r="B74" i="4"/>
  <c r="H47" i="4"/>
  <c r="H48" i="4"/>
  <c r="H49" i="4"/>
  <c r="G62" i="4"/>
  <c r="F63" i="4"/>
  <c r="E64" i="4"/>
  <c r="B75" i="4"/>
  <c r="E80" i="4"/>
  <c r="B65" i="4"/>
  <c r="I48" i="4"/>
  <c r="G63" i="4"/>
  <c r="F64" i="4"/>
  <c r="E65" i="4"/>
  <c r="G64" i="4"/>
  <c r="F65" i="4"/>
  <c r="C47" i="4"/>
  <c r="C48" i="4"/>
  <c r="G65" i="4"/>
  <c r="F66" i="4"/>
  <c r="E67" i="4"/>
  <c r="G73" i="4"/>
  <c r="F74" i="4"/>
  <c r="E75" i="4"/>
  <c r="D48" i="4"/>
  <c r="D49" i="4"/>
  <c r="E48" i="4"/>
  <c r="G67" i="4"/>
  <c r="F68" i="4"/>
  <c r="E69" i="4"/>
  <c r="G75" i="4"/>
  <c r="F76" i="4"/>
  <c r="G67" i="3"/>
  <c r="E69" i="3"/>
  <c r="G68" i="3"/>
  <c r="F69" i="3"/>
  <c r="E70" i="3"/>
  <c r="D71" i="3"/>
  <c r="C72" i="3"/>
  <c r="B73" i="3"/>
  <c r="G76" i="3"/>
  <c r="F77" i="3"/>
  <c r="E78" i="3"/>
  <c r="D79" i="3"/>
  <c r="C80" i="3"/>
  <c r="F68" i="3"/>
  <c r="B66" i="3"/>
  <c r="G69" i="3"/>
  <c r="F70" i="3"/>
  <c r="E71" i="3"/>
  <c r="D72" i="3"/>
  <c r="C73" i="3"/>
  <c r="D80" i="3"/>
  <c r="D47" i="3"/>
  <c r="J65" i="3"/>
  <c r="E66" i="3"/>
  <c r="D67" i="3"/>
  <c r="C68" i="3"/>
  <c r="B69" i="3"/>
  <c r="G72" i="3"/>
  <c r="F73" i="3"/>
  <c r="E74" i="3"/>
  <c r="D75" i="3"/>
  <c r="C76" i="3"/>
  <c r="B77" i="3"/>
  <c r="G80" i="3"/>
  <c r="F66" i="3"/>
  <c r="E67" i="3"/>
  <c r="D68" i="3"/>
  <c r="C69" i="3"/>
  <c r="B70" i="3"/>
  <c r="D76" i="3"/>
  <c r="C77" i="3"/>
  <c r="B78" i="3"/>
  <c r="E48" i="3"/>
  <c r="G49" i="3"/>
  <c r="D66" i="3"/>
  <c r="C67" i="3"/>
  <c r="B68" i="3"/>
  <c r="J68" i="3"/>
  <c r="I69" i="3"/>
  <c r="H70" i="3"/>
  <c r="G71" i="3"/>
  <c r="F72" i="3"/>
  <c r="E73" i="3"/>
  <c r="D74" i="3"/>
  <c r="C75" i="3"/>
  <c r="B76" i="3"/>
  <c r="J76" i="3"/>
  <c r="I77" i="3"/>
  <c r="H78" i="3"/>
  <c r="G79" i="3"/>
  <c r="F80" i="3"/>
  <c r="D63" i="3"/>
  <c r="F49" i="3"/>
  <c r="F47" i="3"/>
  <c r="C64" i="3"/>
  <c r="G73" i="3"/>
  <c r="E75" i="3"/>
  <c r="I65" i="3"/>
  <c r="F48" i="3"/>
  <c r="G47" i="3"/>
  <c r="F74" i="3"/>
  <c r="C62" i="3"/>
  <c r="G66" i="3"/>
  <c r="F67" i="3"/>
  <c r="E68" i="3"/>
  <c r="D69" i="3"/>
  <c r="C70" i="3"/>
  <c r="B71" i="3"/>
  <c r="J71" i="3"/>
  <c r="I72" i="3"/>
  <c r="H73" i="3"/>
  <c r="G74" i="3"/>
  <c r="F75" i="3"/>
  <c r="E76" i="3"/>
  <c r="D77" i="3"/>
  <c r="C78" i="3"/>
  <c r="B79" i="3"/>
  <c r="J79" i="3"/>
  <c r="I80" i="3"/>
  <c r="G75" i="3"/>
  <c r="F76" i="3"/>
  <c r="E77" i="3"/>
  <c r="J80" i="3"/>
  <c r="G48" i="3"/>
  <c r="I47" i="3"/>
  <c r="G77" i="3"/>
  <c r="F78" i="3"/>
  <c r="E79" i="3"/>
  <c r="E62" i="3"/>
  <c r="F62" i="3"/>
  <c r="E63" i="3"/>
  <c r="D64" i="3"/>
  <c r="C65" i="3"/>
  <c r="B74" i="3"/>
  <c r="H47" i="3"/>
  <c r="H48" i="3"/>
  <c r="H49" i="3"/>
  <c r="G62" i="3"/>
  <c r="F63" i="3"/>
  <c r="E64" i="3"/>
  <c r="D65" i="3"/>
  <c r="E80" i="3"/>
  <c r="I48" i="3"/>
  <c r="I49" i="3"/>
  <c r="H62" i="3"/>
  <c r="G63" i="3"/>
  <c r="F64" i="3"/>
  <c r="E65" i="3"/>
  <c r="B48" i="3"/>
  <c r="B49" i="3"/>
  <c r="I62" i="3"/>
  <c r="H63" i="3"/>
  <c r="G64" i="3"/>
  <c r="F65" i="3"/>
  <c r="B65" i="3"/>
  <c r="C47" i="3"/>
  <c r="C48" i="3"/>
  <c r="C49" i="3"/>
  <c r="B62" i="3"/>
  <c r="J62" i="3"/>
  <c r="I63" i="3"/>
  <c r="H64" i="3"/>
  <c r="G65" i="3"/>
  <c r="H80" i="3"/>
  <c r="D48" i="3"/>
  <c r="D49" i="3"/>
  <c r="B63" i="3"/>
  <c r="J63" i="3"/>
  <c r="I64" i="3"/>
  <c r="H65" i="3"/>
  <c r="E47" i="3"/>
  <c r="E49" i="3"/>
  <c r="D62" i="3"/>
  <c r="C63" i="3"/>
  <c r="B64" i="3"/>
  <c r="J64" i="3"/>
  <c r="A44" i="2"/>
  <c r="A59" i="2"/>
  <c r="I67" i="2" l="1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66" i="2"/>
  <c r="I65" i="2"/>
  <c r="I64" i="2"/>
  <c r="I63" i="2"/>
  <c r="I62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66" i="2"/>
  <c r="F65" i="2"/>
  <c r="F64" i="2"/>
  <c r="F63" i="2"/>
  <c r="F62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C66" i="2"/>
  <c r="C65" i="2"/>
  <c r="C64" i="2"/>
  <c r="C63" i="2"/>
  <c r="C62" i="2"/>
  <c r="J66" i="2"/>
  <c r="J67" i="2"/>
  <c r="J68" i="2"/>
  <c r="J69" i="2"/>
  <c r="J70" i="2"/>
  <c r="J71" i="2"/>
  <c r="J72" i="2"/>
  <c r="J73" i="2"/>
  <c r="J74" i="2"/>
  <c r="J75" i="2"/>
  <c r="J76" i="2"/>
  <c r="J77" i="2"/>
  <c r="J78" i="2"/>
  <c r="J79" i="2"/>
  <c r="J80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66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66" i="2"/>
  <c r="J65" i="2"/>
  <c r="H65" i="2"/>
  <c r="G65" i="2"/>
  <c r="E65" i="2"/>
  <c r="D65" i="2"/>
  <c r="B65" i="2"/>
  <c r="D80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B67" i="2"/>
  <c r="B68" i="2"/>
  <c r="B69" i="2"/>
  <c r="B70" i="2"/>
  <c r="B71" i="2"/>
  <c r="B72" i="2"/>
  <c r="B73" i="2"/>
  <c r="B74" i="2"/>
  <c r="B75" i="2"/>
  <c r="B76" i="2"/>
  <c r="B77" i="2"/>
  <c r="B78" i="2"/>
  <c r="B79" i="2"/>
  <c r="B80" i="2"/>
  <c r="B66" i="2"/>
  <c r="J62" i="2"/>
  <c r="J63" i="2"/>
  <c r="J64" i="2"/>
  <c r="H64" i="2"/>
  <c r="H63" i="2"/>
  <c r="H62" i="2"/>
  <c r="G62" i="2"/>
  <c r="G63" i="2"/>
  <c r="G64" i="2"/>
  <c r="E64" i="2"/>
  <c r="E63" i="2"/>
  <c r="E62" i="2"/>
  <c r="D62" i="2"/>
  <c r="D63" i="2"/>
  <c r="D64" i="2"/>
  <c r="B64" i="2"/>
  <c r="B63" i="2"/>
  <c r="B62" i="2"/>
  <c r="B7" i="2" l="1"/>
  <c r="C7" i="2"/>
  <c r="D7" i="2"/>
  <c r="E7" i="2"/>
  <c r="F7" i="2"/>
  <c r="G7" i="2"/>
  <c r="H7" i="2"/>
  <c r="I7" i="2"/>
  <c r="J7" i="2"/>
  <c r="B8" i="2"/>
  <c r="C8" i="2"/>
  <c r="D8" i="2"/>
  <c r="E8" i="2"/>
  <c r="F8" i="2"/>
  <c r="G8" i="2"/>
  <c r="H8" i="2"/>
  <c r="I8" i="2"/>
  <c r="J8" i="2"/>
  <c r="B9" i="2"/>
  <c r="C9" i="2"/>
  <c r="D9" i="2"/>
  <c r="E9" i="2"/>
  <c r="F9" i="2"/>
  <c r="G9" i="2"/>
  <c r="H9" i="2"/>
  <c r="I9" i="2"/>
  <c r="J9" i="2"/>
  <c r="B10" i="2"/>
  <c r="C10" i="2"/>
  <c r="D10" i="2"/>
  <c r="E10" i="2"/>
  <c r="F10" i="2"/>
  <c r="G10" i="2"/>
  <c r="H10" i="2"/>
  <c r="I10" i="2"/>
  <c r="J10" i="2"/>
  <c r="B11" i="2"/>
  <c r="C11" i="2"/>
  <c r="D11" i="2"/>
  <c r="E11" i="2"/>
  <c r="F11" i="2"/>
  <c r="G11" i="2"/>
  <c r="H11" i="2"/>
  <c r="I11" i="2"/>
  <c r="J11" i="2"/>
  <c r="B12" i="2"/>
  <c r="C12" i="2"/>
  <c r="D12" i="2"/>
  <c r="E12" i="2"/>
  <c r="F12" i="2"/>
  <c r="G12" i="2"/>
  <c r="H12" i="2"/>
  <c r="I12" i="2"/>
  <c r="J12" i="2"/>
  <c r="B13" i="2"/>
  <c r="C13" i="2"/>
  <c r="D13" i="2"/>
  <c r="E13" i="2"/>
  <c r="F13" i="2"/>
  <c r="G13" i="2"/>
  <c r="H13" i="2"/>
  <c r="I13" i="2"/>
  <c r="J13" i="2"/>
  <c r="B14" i="2"/>
  <c r="C14" i="2"/>
  <c r="D14" i="2"/>
  <c r="E14" i="2"/>
  <c r="F14" i="2"/>
  <c r="G14" i="2"/>
  <c r="H14" i="2"/>
  <c r="I14" i="2"/>
  <c r="J14" i="2"/>
  <c r="B15" i="2"/>
  <c r="C15" i="2"/>
  <c r="D15" i="2"/>
  <c r="E15" i="2"/>
  <c r="F15" i="2"/>
  <c r="G15" i="2"/>
  <c r="H15" i="2"/>
  <c r="I15" i="2"/>
  <c r="J15" i="2"/>
  <c r="B16" i="2"/>
  <c r="C16" i="2"/>
  <c r="D16" i="2"/>
  <c r="E16" i="2"/>
  <c r="F16" i="2"/>
  <c r="G16" i="2"/>
  <c r="H16" i="2"/>
  <c r="I16" i="2"/>
  <c r="J16" i="2"/>
  <c r="B17" i="2"/>
  <c r="C17" i="2"/>
  <c r="D17" i="2"/>
  <c r="E17" i="2"/>
  <c r="F17" i="2"/>
  <c r="G17" i="2"/>
  <c r="H17" i="2"/>
  <c r="I17" i="2"/>
  <c r="J17" i="2"/>
  <c r="B18" i="2"/>
  <c r="C18" i="2"/>
  <c r="D18" i="2"/>
  <c r="E18" i="2"/>
  <c r="F18" i="2"/>
  <c r="G18" i="2"/>
  <c r="H18" i="2"/>
  <c r="I18" i="2"/>
  <c r="J18" i="2"/>
  <c r="B19" i="2"/>
  <c r="C19" i="2"/>
  <c r="D19" i="2"/>
  <c r="E19" i="2"/>
  <c r="F19" i="2"/>
  <c r="G19" i="2"/>
  <c r="H19" i="2"/>
  <c r="I19" i="2"/>
  <c r="J19" i="2"/>
  <c r="B20" i="2"/>
  <c r="C20" i="2"/>
  <c r="D20" i="2"/>
  <c r="E20" i="2"/>
  <c r="F20" i="2"/>
  <c r="G20" i="2"/>
  <c r="H20" i="2"/>
  <c r="I20" i="2"/>
  <c r="J20" i="2"/>
  <c r="B21" i="2"/>
  <c r="C21" i="2"/>
  <c r="D21" i="2"/>
  <c r="E21" i="2"/>
  <c r="F21" i="2"/>
  <c r="G21" i="2"/>
  <c r="H21" i="2"/>
  <c r="I21" i="2"/>
  <c r="J21" i="2"/>
  <c r="B22" i="2"/>
  <c r="C22" i="2"/>
  <c r="D22" i="2"/>
  <c r="E22" i="2"/>
  <c r="F22" i="2"/>
  <c r="G22" i="2"/>
  <c r="H22" i="2"/>
  <c r="I22" i="2"/>
  <c r="J22" i="2"/>
  <c r="B23" i="2"/>
  <c r="C23" i="2"/>
  <c r="D23" i="2"/>
  <c r="E23" i="2"/>
  <c r="F23" i="2"/>
  <c r="G23" i="2"/>
  <c r="H23" i="2"/>
  <c r="I23" i="2"/>
  <c r="J23" i="2"/>
  <c r="B24" i="2"/>
  <c r="C24" i="2"/>
  <c r="D24" i="2"/>
  <c r="E24" i="2"/>
  <c r="F24" i="2"/>
  <c r="G24" i="2"/>
  <c r="H24" i="2"/>
  <c r="I24" i="2"/>
  <c r="J24" i="2"/>
  <c r="B25" i="2"/>
  <c r="C25" i="2"/>
  <c r="D25" i="2"/>
  <c r="E25" i="2"/>
  <c r="F25" i="2"/>
  <c r="G25" i="2"/>
  <c r="H25" i="2"/>
  <c r="I25" i="2"/>
  <c r="J25" i="2"/>
  <c r="B26" i="2"/>
  <c r="C26" i="2"/>
  <c r="D26" i="2"/>
  <c r="E26" i="2"/>
  <c r="F26" i="2"/>
  <c r="G26" i="2"/>
  <c r="H26" i="2"/>
  <c r="I26" i="2"/>
  <c r="J26" i="2"/>
  <c r="B27" i="2"/>
  <c r="C27" i="2"/>
  <c r="D27" i="2"/>
  <c r="E27" i="2"/>
  <c r="F27" i="2"/>
  <c r="G27" i="2"/>
  <c r="H27" i="2"/>
  <c r="I27" i="2"/>
  <c r="J27" i="2"/>
  <c r="B28" i="2"/>
  <c r="C28" i="2"/>
  <c r="D28" i="2"/>
  <c r="E28" i="2"/>
  <c r="F28" i="2"/>
  <c r="G28" i="2"/>
  <c r="H28" i="2"/>
  <c r="I28" i="2"/>
  <c r="J28" i="2"/>
  <c r="B29" i="2"/>
  <c r="C29" i="2"/>
  <c r="D29" i="2"/>
  <c r="E29" i="2"/>
  <c r="F29" i="2"/>
  <c r="G29" i="2"/>
  <c r="H29" i="2"/>
  <c r="I29" i="2"/>
  <c r="J29" i="2"/>
  <c r="B30" i="2"/>
  <c r="C30" i="2"/>
  <c r="D30" i="2"/>
  <c r="E30" i="2"/>
  <c r="F30" i="2"/>
  <c r="G30" i="2"/>
  <c r="H30" i="2"/>
  <c r="I30" i="2"/>
  <c r="J30" i="2"/>
  <c r="B31" i="2"/>
  <c r="C31" i="2"/>
  <c r="D31" i="2"/>
  <c r="E31" i="2"/>
  <c r="F31" i="2"/>
  <c r="G31" i="2"/>
  <c r="H31" i="2"/>
  <c r="I31" i="2"/>
  <c r="J31" i="2"/>
  <c r="B32" i="2"/>
  <c r="C32" i="2"/>
  <c r="D32" i="2"/>
  <c r="E32" i="2"/>
  <c r="F32" i="2"/>
  <c r="G32" i="2"/>
  <c r="H32" i="2"/>
  <c r="I32" i="2"/>
  <c r="J32" i="2"/>
  <c r="B33" i="2"/>
  <c r="C33" i="2"/>
  <c r="D33" i="2"/>
  <c r="E33" i="2"/>
  <c r="F33" i="2"/>
  <c r="G33" i="2"/>
  <c r="H33" i="2"/>
  <c r="I33" i="2"/>
  <c r="J33" i="2"/>
  <c r="B34" i="2"/>
  <c r="C34" i="2"/>
  <c r="D34" i="2"/>
  <c r="E34" i="2"/>
  <c r="F34" i="2"/>
  <c r="G34" i="2"/>
  <c r="H34" i="2"/>
  <c r="I34" i="2"/>
  <c r="J34" i="2"/>
  <c r="B35" i="2"/>
  <c r="C35" i="2"/>
  <c r="D35" i="2"/>
  <c r="E35" i="2"/>
  <c r="F35" i="2"/>
  <c r="G35" i="2"/>
  <c r="H35" i="2"/>
  <c r="I35" i="2"/>
  <c r="J35" i="2"/>
  <c r="B36" i="2"/>
  <c r="C36" i="2"/>
  <c r="D36" i="2"/>
  <c r="E36" i="2"/>
  <c r="F36" i="2"/>
  <c r="G36" i="2"/>
  <c r="H36" i="2"/>
  <c r="I36" i="2"/>
  <c r="J36" i="2"/>
  <c r="B37" i="2"/>
  <c r="C37" i="2"/>
  <c r="D37" i="2"/>
  <c r="E37" i="2"/>
  <c r="F37" i="2"/>
  <c r="G37" i="2"/>
  <c r="H37" i="2"/>
  <c r="I37" i="2"/>
  <c r="J37" i="2"/>
  <c r="B38" i="2"/>
  <c r="C38" i="2"/>
  <c r="D38" i="2"/>
  <c r="E38" i="2"/>
  <c r="F38" i="2"/>
  <c r="G38" i="2"/>
  <c r="H38" i="2"/>
  <c r="I38" i="2"/>
  <c r="J38" i="2"/>
  <c r="B39" i="2"/>
  <c r="C39" i="2"/>
  <c r="D39" i="2"/>
  <c r="E39" i="2"/>
  <c r="F39" i="2"/>
  <c r="G39" i="2"/>
  <c r="H39" i="2"/>
  <c r="I39" i="2"/>
  <c r="J39" i="2"/>
  <c r="B40" i="2"/>
  <c r="C40" i="2"/>
  <c r="D40" i="2"/>
  <c r="E40" i="2"/>
  <c r="F40" i="2"/>
  <c r="G40" i="2"/>
  <c r="H40" i="2"/>
  <c r="I40" i="2"/>
  <c r="J40" i="2"/>
  <c r="E6" i="2"/>
  <c r="F6" i="2"/>
  <c r="G6" i="2"/>
  <c r="H6" i="2"/>
  <c r="I6" i="2"/>
  <c r="J6" i="2"/>
  <c r="C6" i="2"/>
  <c r="D6" i="2"/>
  <c r="B6" i="2"/>
  <c r="H47" i="2" l="1"/>
  <c r="I47" i="2"/>
  <c r="E47" i="2"/>
  <c r="G47" i="2"/>
  <c r="F47" i="2"/>
  <c r="C47" i="2"/>
  <c r="F48" i="2"/>
  <c r="G48" i="2"/>
  <c r="C48" i="2"/>
  <c r="E49" i="2"/>
  <c r="I49" i="2"/>
  <c r="H49" i="2"/>
  <c r="D48" i="2"/>
  <c r="I48" i="2"/>
  <c r="E48" i="2"/>
  <c r="H48" i="2"/>
  <c r="D47" i="2"/>
  <c r="G49" i="2"/>
  <c r="F49" i="2"/>
  <c r="C49" i="2"/>
  <c r="D49" i="2"/>
</calcChain>
</file>

<file path=xl/sharedStrings.xml><?xml version="1.0" encoding="utf-8"?>
<sst xmlns="http://schemas.openxmlformats.org/spreadsheetml/2006/main" count="933" uniqueCount="141">
  <si>
    <t>I Região Sudoeste:</t>
  </si>
  <si>
    <t>a) Taguatinga;</t>
  </si>
  <si>
    <t>b) Vicente Pires;</t>
  </si>
  <si>
    <t>c) Águas Claras;</t>
  </si>
  <si>
    <t>d) Recanto das Emas; e</t>
  </si>
  <si>
    <t>e) Samambaia.</t>
  </si>
  <si>
    <t>II Região Oeste:</t>
  </si>
  <si>
    <t>a) Brazlândia; e</t>
  </si>
  <si>
    <t>b) Ceilândia.</t>
  </si>
  <si>
    <r>
      <t>III Região Centro-Sul</t>
    </r>
    <r>
      <rPr>
        <sz val="11"/>
        <color theme="1"/>
        <rFont val="Calibri Light"/>
        <family val="2"/>
      </rPr>
      <t xml:space="preserve"> </t>
    </r>
    <r>
      <rPr>
        <sz val="11"/>
        <color rgb="FFFF0000"/>
        <rFont val="Calibri Light"/>
        <family val="2"/>
      </rPr>
      <t>(alterada pelo Decreto nº. 38.982, de 10 de abril de 2018):</t>
    </r>
  </si>
  <si>
    <t>a) Núcleo Bandeirante;</t>
  </si>
  <si>
    <t>b) Riacho Fundo I;</t>
  </si>
  <si>
    <t>c) Riacho Fundo II;</t>
  </si>
  <si>
    <t>d) Park Way e Candangolândia;</t>
  </si>
  <si>
    <r>
      <t xml:space="preserve">e) </t>
    </r>
    <r>
      <rPr>
        <strike/>
        <sz val="11"/>
        <color theme="1"/>
        <rFont val="Calibri Light"/>
        <family val="2"/>
      </rPr>
      <t>Asa Sul;</t>
    </r>
    <r>
      <rPr>
        <sz val="11"/>
        <color rgb="FFFF0000"/>
        <rFont val="Calibri Light"/>
        <family val="2"/>
      </rPr>
      <t xml:space="preserve"> (alterada pelo Decreto nº. 38.982, de 10 de abril de 2018)</t>
    </r>
  </si>
  <si>
    <r>
      <t>f</t>
    </r>
    <r>
      <rPr>
        <strike/>
        <sz val="11"/>
        <color theme="1"/>
        <rFont val="Calibri Light"/>
        <family val="2"/>
      </rPr>
      <t>) Lago Sul</t>
    </r>
    <r>
      <rPr>
        <sz val="11"/>
        <color theme="1"/>
        <rFont val="Calibri Light"/>
        <family val="2"/>
      </rPr>
      <t xml:space="preserve">. </t>
    </r>
    <r>
      <rPr>
        <sz val="11"/>
        <color rgb="FFFF0000"/>
        <rFont val="Calibri Light"/>
        <family val="2"/>
      </rPr>
      <t>(alterada pelo Decreto nº. 38.982, de 10 de abril de 2018)</t>
    </r>
  </si>
  <si>
    <t>g) Guará;</t>
  </si>
  <si>
    <t>h) Setor de Indústria e Abastecimento SIA; e</t>
  </si>
  <si>
    <t>i) Setor Complementar de Indústria e Abastecimento SCIA/</t>
  </si>
  <si>
    <t>Estrutural.</t>
  </si>
  <si>
    <t>IV Região Sul:</t>
  </si>
  <si>
    <t>a) Gama; e</t>
  </si>
  <si>
    <t>b) Santa Maria.</t>
  </si>
  <si>
    <t>V Região Leste:</t>
  </si>
  <si>
    <t>a) Paranoá;</t>
  </si>
  <si>
    <t>b) Itapoã;</t>
  </si>
  <si>
    <t>c) Jardim Botânico; e</t>
  </si>
  <si>
    <t>d) São Sebastião.</t>
  </si>
  <si>
    <t>VI Região Norte:</t>
  </si>
  <si>
    <t>a) Planaltina;</t>
  </si>
  <si>
    <t>b) Sobradinho;</t>
  </si>
  <si>
    <t>c) Fercal; e</t>
  </si>
  <si>
    <t>d) Sobradinho II.</t>
  </si>
  <si>
    <r>
      <t xml:space="preserve">VII Região Central </t>
    </r>
    <r>
      <rPr>
        <sz val="11"/>
        <color rgb="FFFF0000"/>
        <rFont val="Calibri Light"/>
        <family val="2"/>
      </rPr>
      <t>(Centro Norte: alterada pelo Decreto nº. 38.982, de 10 de abril de 2018):</t>
    </r>
  </si>
  <si>
    <t>a) Asa Norte;</t>
  </si>
  <si>
    <t>b) Lago Norte;</t>
  </si>
  <si>
    <t>c) Varjão;</t>
  </si>
  <si>
    <t>d) Cruzeiro; e</t>
  </si>
  <si>
    <t>e) Sudoeste/Octogonal</t>
  </si>
  <si>
    <r>
      <t>f) Asa Sul;</t>
    </r>
    <r>
      <rPr>
        <sz val="11"/>
        <color rgb="FFFF0000"/>
        <rFont val="Calibri Light"/>
        <family val="2"/>
      </rPr>
      <t xml:space="preserve"> (alterada pelo Decreto nº. 38.982, de 10 de abril de 2018)</t>
    </r>
  </si>
  <si>
    <r>
      <t xml:space="preserve">g) Lago Sul. </t>
    </r>
    <r>
      <rPr>
        <sz val="11"/>
        <color rgb="FFFF0000"/>
        <rFont val="Calibri Light"/>
        <family val="2"/>
      </rPr>
      <t>(alterada pelo Decreto nº. 38.982, de 10 de abril de 2018)</t>
    </r>
  </si>
  <si>
    <t>Idade</t>
  </si>
  <si>
    <t>Total</t>
  </si>
  <si>
    <t>Homens</t>
  </si>
  <si>
    <t>Mulheres</t>
  </si>
  <si>
    <t>20 a 24</t>
  </si>
  <si>
    <t>25 a 29</t>
  </si>
  <si>
    <t>30 a 34</t>
  </si>
  <si>
    <t>35 a 39</t>
  </si>
  <si>
    <t>40 a 44</t>
  </si>
  <si>
    <t>45 a 49</t>
  </si>
  <si>
    <t>50 a 54</t>
  </si>
  <si>
    <t>55 a 59</t>
  </si>
  <si>
    <t>60 a 64</t>
  </si>
  <si>
    <t>65 a 69</t>
  </si>
  <si>
    <t>70 a 74</t>
  </si>
  <si>
    <t>75 a 79</t>
  </si>
  <si>
    <t>80 a 84</t>
  </si>
  <si>
    <t>85+</t>
  </si>
  <si>
    <t>Águas Claras</t>
  </si>
  <si>
    <t>Taguatinga</t>
  </si>
  <si>
    <t>Vicente Pires</t>
  </si>
  <si>
    <t>Recanto das Emas</t>
  </si>
  <si>
    <t>Samambaia</t>
  </si>
  <si>
    <t>I Região Sudoeste: Taguatinga + Vicente Pires + Águas Claras + Recanto das Emas + Samambaia</t>
  </si>
  <si>
    <t>Fonte: IBGE, Censo Demográfico, 2010 e Codeplan, Projeções Populacionais para as Regiões Administrativas do Distrito Federal 2010-2020, 2018.</t>
  </si>
  <si>
    <t>I Região Sudoeste</t>
  </si>
  <si>
    <t>População por sexo e idade, em 1º de julho - 2010/2015/2020</t>
  </si>
  <si>
    <t>Indicadores de demográficos</t>
  </si>
  <si>
    <t>Proporção por grupo etário</t>
  </si>
  <si>
    <t>Razão de Dependência</t>
  </si>
  <si>
    <t>Índice de Envelhecimento</t>
  </si>
  <si>
    <t>0-14</t>
  </si>
  <si>
    <t>15-59</t>
  </si>
  <si>
    <t>60+</t>
  </si>
  <si>
    <t>Juvenil</t>
  </si>
  <si>
    <t>Idosos</t>
  </si>
  <si>
    <t>Tx de crescimento</t>
  </si>
  <si>
    <t>Percentual da população - para cálculo da pirâmide</t>
  </si>
  <si>
    <t>0 a 4</t>
  </si>
  <si>
    <t>5 a 9</t>
  </si>
  <si>
    <t>10 a 14</t>
  </si>
  <si>
    <t>15 a 19</t>
  </si>
  <si>
    <t>Idade - gráfico</t>
  </si>
  <si>
    <t>II Região Oeste: Brazlândia + Ceilândia</t>
  </si>
  <si>
    <t>II Região Oeste</t>
  </si>
  <si>
    <r>
      <t>[1]</t>
    </r>
    <r>
      <rPr>
        <sz val="9"/>
        <color theme="1"/>
        <rFont val="Calibri"/>
        <family val="2"/>
        <scheme val="minor"/>
      </rPr>
      <t xml:space="preserve"> </t>
    </r>
    <r>
      <rPr>
        <b/>
        <sz val="9"/>
        <color theme="1"/>
        <rFont val="Arial"/>
        <family val="2"/>
      </rPr>
      <t xml:space="preserve">Razão de dependência total </t>
    </r>
    <r>
      <rPr>
        <sz val="9"/>
        <color theme="1"/>
        <rFont val="Arial"/>
        <family val="2"/>
      </rPr>
      <t>é a razão entre a população dos grupos etários considerados dependentes (menor que 15 e 60 ou mais de idade) e a população em idade potencialmente ativa (15 a 59 anos</t>
    </r>
    <r>
      <rPr>
        <b/>
        <sz val="9"/>
        <color theme="1"/>
        <rFont val="Arial"/>
        <family val="2"/>
      </rPr>
      <t xml:space="preserve">). Razão de dependência juvenil </t>
    </r>
    <r>
      <rPr>
        <sz val="9"/>
        <color theme="1"/>
        <rFont val="Arial"/>
        <family val="2"/>
      </rPr>
      <t xml:space="preserve">é a razão entre a população menor que 15 e a população em idade potencialmente ativa (15 a 59 anos). </t>
    </r>
    <r>
      <rPr>
        <b/>
        <sz val="9"/>
        <color theme="1"/>
        <rFont val="Arial"/>
        <family val="2"/>
      </rPr>
      <t>Razão de dependência de idosos</t>
    </r>
    <r>
      <rPr>
        <sz val="9"/>
        <color theme="1"/>
        <rFont val="Arial"/>
        <family val="2"/>
      </rPr>
      <t xml:space="preserve"> é a razão entre a população com 60 anos e mais e a população em idade potencialmente ativa (15 a 59 anos). </t>
    </r>
    <r>
      <rPr>
        <b/>
        <sz val="9"/>
        <color theme="1"/>
        <rFont val="Arial"/>
        <family val="2"/>
      </rPr>
      <t>Índice de envelhecimento</t>
    </r>
    <r>
      <rPr>
        <sz val="9"/>
        <color theme="1"/>
        <rFont val="Arial"/>
        <family val="2"/>
      </rPr>
      <t xml:space="preserve"> é a razão entre a população com 60 anos e mais e a população menor que 15 anos. </t>
    </r>
    <r>
      <rPr>
        <b/>
        <sz val="10"/>
        <color theme="1"/>
        <rFont val="Arial"/>
        <family val="2"/>
      </rPr>
      <t/>
    </r>
  </si>
  <si>
    <t>III Região Centro-Sul: Núcleo Bandeirante + Riacho Fundo I + Riacho Fundo II + Park Way e Candângolândia + Guará + SIA + SCIA/Estrutural</t>
  </si>
  <si>
    <t>Núcleo Bandeirante</t>
  </si>
  <si>
    <t>Riacho Fundo I</t>
  </si>
  <si>
    <t>Riacho Fundo II</t>
  </si>
  <si>
    <t>Park Way</t>
  </si>
  <si>
    <t>Candangolândia</t>
  </si>
  <si>
    <t>Guará</t>
  </si>
  <si>
    <t xml:space="preserve">SIA </t>
  </si>
  <si>
    <t>SCIA</t>
  </si>
  <si>
    <t>III Região Centro-Sul</t>
  </si>
  <si>
    <t>IV Região Sul: Gama + Santa Maria</t>
  </si>
  <si>
    <t>IV Região Sul</t>
  </si>
  <si>
    <t>Brazlândia</t>
  </si>
  <si>
    <t>Ceilândia</t>
  </si>
  <si>
    <t>Gama</t>
  </si>
  <si>
    <t>Santa Maria</t>
  </si>
  <si>
    <t>V Região Leste: Paranoá + Itapoã + Jardim Botânico + São Sebastião</t>
  </si>
  <si>
    <t>Paranoá</t>
  </si>
  <si>
    <t>Itapoã</t>
  </si>
  <si>
    <t>Jardim Botânico</t>
  </si>
  <si>
    <t>São Sebastião</t>
  </si>
  <si>
    <t>V Região Leste</t>
  </si>
  <si>
    <t>VI Região Norte: Planaltina + Sobradinho + Fercal + Sobradinho II</t>
  </si>
  <si>
    <t>Planaltina</t>
  </si>
  <si>
    <t>Sobradinho</t>
  </si>
  <si>
    <t>Sobradinho II</t>
  </si>
  <si>
    <t>Fercal</t>
  </si>
  <si>
    <t>VI Região Norte</t>
  </si>
  <si>
    <t>VII Região Central: Asa Norte + Lago Norte + Varjão + Cruzeiro + Sudoeste/Octogonal + Asa Sul + Lago Sul</t>
  </si>
  <si>
    <t>VII Região Central</t>
  </si>
  <si>
    <t>Plano Piloto</t>
  </si>
  <si>
    <t>Lago Norte</t>
  </si>
  <si>
    <t>Varjão</t>
  </si>
  <si>
    <t>Cruzeiro</t>
  </si>
  <si>
    <t>Lago Sul</t>
  </si>
  <si>
    <t>Sudoeste/Octogonal</t>
  </si>
  <si>
    <t xml:space="preserve">O Decreto nº 37.515, de 26 de julho de 2016, institui o Programa de Gestão Regional da Saúde - PRS para as Regiões de Saúde e Unidades de Referência Distrital. 
Em seu Art. 3º, o Decreto define as regiões de saúde e Regiões Administrativas do Distrito Federal que as compõem. 
O Decreto nº. 38.982, de 10 de abril de 2018, altera a estrutura administrativa da ADMC e das regiões de saúde. As regiões de saúde Centro-Sul e Central (antiga Centro-Norte) ficam alteradas, conforme abaixo: 
</t>
  </si>
  <si>
    <t>Área</t>
  </si>
  <si>
    <t>DF</t>
  </si>
  <si>
    <t>Volume populacional</t>
  </si>
  <si>
    <t>Distribuição Populacional</t>
  </si>
  <si>
    <t>Taxa de crescimento</t>
  </si>
  <si>
    <t>Volume e ranking populacional</t>
  </si>
  <si>
    <t>Posição em 2010</t>
  </si>
  <si>
    <t>Posição em 2020</t>
  </si>
  <si>
    <t>Posição em 2015</t>
  </si>
  <si>
    <t>1º</t>
  </si>
  <si>
    <t>2º</t>
  </si>
  <si>
    <t>3º</t>
  </si>
  <si>
    <t>4º</t>
  </si>
  <si>
    <t>5º</t>
  </si>
  <si>
    <t>6º</t>
  </si>
  <si>
    <t>7º</t>
  </si>
  <si>
    <t>Região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</si>
</sst>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0.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 Light"/>
      <family val="2"/>
    </font>
    <font>
      <sz val="11"/>
      <color theme="1"/>
      <name val="Calibri Light"/>
      <family val="2"/>
    </font>
    <font>
      <sz val="11"/>
      <color rgb="FFFF0000"/>
      <name val="Calibri Light"/>
      <family val="2"/>
    </font>
    <font>
      <strike/>
      <sz val="11"/>
      <color theme="1"/>
      <name val="Calibri Light"/>
      <family val="2"/>
    </font>
    <font>
      <b/>
      <sz val="11"/>
      <color theme="1"/>
      <name val="Arial"/>
      <family val="2"/>
    </font>
    <font>
      <sz val="12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name val="Arial"/>
      <family val="2"/>
    </font>
    <font>
      <b/>
      <sz val="28"/>
      <color theme="1"/>
      <name val="Calibri Light"/>
      <family val="2"/>
    </font>
    <font>
      <b/>
      <sz val="16"/>
      <color theme="1"/>
      <name val="Arial"/>
      <family val="2"/>
    </font>
    <font>
      <sz val="11"/>
      <color rgb="FF000000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vertAlign val="superscript"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8" fillId="0" borderId="0"/>
  </cellStyleXfs>
  <cellXfs count="75">
    <xf numFmtId="0" fontId="0" fillId="0" borderId="0" xfId="0"/>
    <xf numFmtId="0" fontId="3" fillId="0" borderId="0" xfId="0" applyFont="1" applyAlignment="1">
      <alignment horizontal="justify" vertical="center"/>
    </xf>
    <xf numFmtId="0" fontId="4" fillId="0" borderId="0" xfId="0" applyFont="1" applyAlignment="1">
      <alignment horizontal="justify" vertical="center"/>
    </xf>
    <xf numFmtId="0" fontId="7" fillId="2" borderId="6" xfId="0" applyFont="1" applyFill="1" applyBorder="1" applyAlignment="1">
      <alignment horizontal="center"/>
    </xf>
    <xf numFmtId="3" fontId="9" fillId="2" borderId="7" xfId="0" applyNumberFormat="1" applyFont="1" applyFill="1" applyBorder="1" applyAlignment="1">
      <alignment horizontal="center"/>
    </xf>
    <xf numFmtId="3" fontId="9" fillId="2" borderId="0" xfId="0" applyNumberFormat="1" applyFont="1" applyFill="1" applyBorder="1" applyAlignment="1">
      <alignment horizontal="center"/>
    </xf>
    <xf numFmtId="3" fontId="7" fillId="2" borderId="2" xfId="0" applyNumberFormat="1" applyFont="1" applyFill="1" applyBorder="1" applyAlignment="1">
      <alignment horizontal="center"/>
    </xf>
    <xf numFmtId="3" fontId="7" fillId="2" borderId="3" xfId="0" applyNumberFormat="1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3" fontId="7" fillId="2" borderId="0" xfId="0" applyNumberFormat="1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3" fontId="9" fillId="2" borderId="8" xfId="0" applyNumberFormat="1" applyFont="1" applyFill="1" applyBorder="1" applyAlignment="1">
      <alignment horizontal="center"/>
    </xf>
    <xf numFmtId="3" fontId="9" fillId="2" borderId="9" xfId="0" applyNumberFormat="1" applyFont="1" applyFill="1" applyBorder="1" applyAlignment="1">
      <alignment horizontal="center"/>
    </xf>
    <xf numFmtId="3" fontId="7" fillId="2" borderId="4" xfId="0" applyNumberFormat="1" applyFont="1" applyFill="1" applyBorder="1" applyAlignment="1">
      <alignment horizontal="center"/>
    </xf>
    <xf numFmtId="0" fontId="0" fillId="0" borderId="0" xfId="0" applyAlignment="1">
      <alignment vertical="center"/>
    </xf>
    <xf numFmtId="0" fontId="7" fillId="5" borderId="6" xfId="0" applyFont="1" applyFill="1" applyBorder="1" applyAlignment="1">
      <alignment horizontal="center"/>
    </xf>
    <xf numFmtId="3" fontId="9" fillId="5" borderId="7" xfId="0" applyNumberFormat="1" applyFont="1" applyFill="1" applyBorder="1" applyAlignment="1">
      <alignment horizontal="center"/>
    </xf>
    <xf numFmtId="3" fontId="9" fillId="5" borderId="0" xfId="0" applyNumberFormat="1" applyFont="1" applyFill="1" applyBorder="1" applyAlignment="1">
      <alignment horizontal="center"/>
    </xf>
    <xf numFmtId="3" fontId="7" fillId="5" borderId="2" xfId="0" applyNumberFormat="1" applyFont="1" applyFill="1" applyBorder="1" applyAlignment="1">
      <alignment horizontal="center"/>
    </xf>
    <xf numFmtId="3" fontId="7" fillId="5" borderId="3" xfId="0" applyNumberFormat="1" applyFont="1" applyFill="1" applyBorder="1" applyAlignment="1">
      <alignment horizontal="center"/>
    </xf>
    <xf numFmtId="0" fontId="9" fillId="5" borderId="0" xfId="2" applyNumberFormat="1" applyFont="1" applyFill="1" applyBorder="1" applyAlignment="1">
      <alignment horizontal="center"/>
    </xf>
    <xf numFmtId="0" fontId="9" fillId="5" borderId="0" xfId="0" applyNumberFormat="1" applyFont="1" applyFill="1" applyAlignment="1">
      <alignment horizontal="center"/>
    </xf>
    <xf numFmtId="0" fontId="10" fillId="5" borderId="2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vertical="center"/>
    </xf>
    <xf numFmtId="0" fontId="0" fillId="2" borderId="0" xfId="0" applyFill="1"/>
    <xf numFmtId="0" fontId="11" fillId="2" borderId="10" xfId="0" applyFont="1" applyFill="1" applyBorder="1" applyAlignment="1">
      <alignment horizontal="center" vertical="center"/>
    </xf>
    <xf numFmtId="0" fontId="12" fillId="2" borderId="10" xfId="0" applyFont="1" applyFill="1" applyBorder="1"/>
    <xf numFmtId="0" fontId="13" fillId="0" borderId="0" xfId="0" applyFont="1" applyAlignment="1">
      <alignment horizontal="center" vertical="center"/>
    </xf>
    <xf numFmtId="164" fontId="0" fillId="0" borderId="0" xfId="1" applyNumberFormat="1" applyFont="1"/>
    <xf numFmtId="0" fontId="7" fillId="2" borderId="0" xfId="0" applyFont="1" applyFill="1" applyBorder="1" applyAlignment="1"/>
    <xf numFmtId="49" fontId="9" fillId="5" borderId="0" xfId="2" applyNumberFormat="1" applyFont="1" applyFill="1" applyBorder="1" applyAlignment="1">
      <alignment horizontal="center"/>
    </xf>
    <xf numFmtId="164" fontId="9" fillId="5" borderId="7" xfId="1" applyNumberFormat="1" applyFont="1" applyFill="1" applyBorder="1" applyAlignment="1">
      <alignment horizontal="center"/>
    </xf>
    <xf numFmtId="164" fontId="9" fillId="5" borderId="2" xfId="1" applyNumberFormat="1" applyFont="1" applyFill="1" applyBorder="1" applyAlignment="1">
      <alignment horizontal="center"/>
    </xf>
    <xf numFmtId="49" fontId="9" fillId="5" borderId="0" xfId="0" applyNumberFormat="1" applyFont="1" applyFill="1" applyAlignment="1">
      <alignment horizontal="center"/>
    </xf>
    <xf numFmtId="165" fontId="0" fillId="0" borderId="0" xfId="0" applyNumberFormat="1"/>
    <xf numFmtId="0" fontId="7" fillId="2" borderId="7" xfId="0" applyFont="1" applyFill="1" applyBorder="1" applyAlignment="1">
      <alignment horizontal="center"/>
    </xf>
    <xf numFmtId="0" fontId="7" fillId="2" borderId="7" xfId="0" applyFont="1" applyFill="1" applyBorder="1" applyAlignment="1"/>
    <xf numFmtId="3" fontId="7" fillId="2" borderId="7" xfId="0" applyNumberFormat="1" applyFont="1" applyFill="1" applyBorder="1" applyAlignment="1">
      <alignment horizontal="center"/>
    </xf>
    <xf numFmtId="0" fontId="9" fillId="2" borderId="11" xfId="2" applyNumberFormat="1" applyFont="1" applyFill="1" applyBorder="1" applyAlignment="1">
      <alignment horizontal="center"/>
    </xf>
    <xf numFmtId="0" fontId="9" fillId="2" borderId="11" xfId="0" applyNumberFormat="1" applyFont="1" applyFill="1" applyBorder="1" applyAlignment="1">
      <alignment horizontal="center"/>
    </xf>
    <xf numFmtId="0" fontId="10" fillId="2" borderId="6" xfId="0" applyFont="1" applyFill="1" applyBorder="1" applyAlignment="1">
      <alignment horizontal="center" vertical="center"/>
    </xf>
    <xf numFmtId="3" fontId="0" fillId="0" borderId="0" xfId="0" applyNumberFormat="1"/>
    <xf numFmtId="0" fontId="3" fillId="0" borderId="6" xfId="0" applyFont="1" applyBorder="1" applyAlignment="1">
      <alignment horizontal="left" vertical="center"/>
    </xf>
    <xf numFmtId="3" fontId="7" fillId="2" borderId="6" xfId="0" applyNumberFormat="1" applyFont="1" applyFill="1" applyBorder="1" applyAlignment="1">
      <alignment horizontal="center"/>
    </xf>
    <xf numFmtId="0" fontId="21" fillId="0" borderId="6" xfId="0" applyFont="1" applyBorder="1"/>
    <xf numFmtId="164" fontId="7" fillId="2" borderId="6" xfId="1" applyNumberFormat="1" applyFont="1" applyFill="1" applyBorder="1" applyAlignment="1">
      <alignment horizontal="center"/>
    </xf>
    <xf numFmtId="165" fontId="7" fillId="2" borderId="6" xfId="1" applyNumberFormat="1" applyFont="1" applyFill="1" applyBorder="1" applyAlignment="1">
      <alignment horizontal="center"/>
    </xf>
    <xf numFmtId="0" fontId="2" fillId="0" borderId="6" xfId="0" applyFont="1" applyBorder="1" applyAlignment="1">
      <alignment wrapText="1"/>
    </xf>
    <xf numFmtId="0" fontId="0" fillId="0" borderId="0" xfId="0" applyAlignment="1">
      <alignment horizontal="left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7" fillId="5" borderId="5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/>
    </xf>
    <xf numFmtId="0" fontId="7" fillId="5" borderId="3" xfId="0" applyFont="1" applyFill="1" applyBorder="1" applyAlignment="1">
      <alignment horizontal="center"/>
    </xf>
    <xf numFmtId="0" fontId="7" fillId="5" borderId="4" xfId="0" applyFont="1" applyFill="1" applyBorder="1" applyAlignment="1">
      <alignment horizontal="center"/>
    </xf>
    <xf numFmtId="0" fontId="7" fillId="4" borderId="2" xfId="0" applyFont="1" applyFill="1" applyBorder="1" applyAlignment="1">
      <alignment horizontal="center"/>
    </xf>
    <xf numFmtId="0" fontId="7" fillId="4" borderId="3" xfId="0" applyFont="1" applyFill="1" applyBorder="1" applyAlignment="1">
      <alignment horizontal="center"/>
    </xf>
    <xf numFmtId="0" fontId="7" fillId="4" borderId="4" xfId="0" applyFont="1" applyFill="1" applyBorder="1" applyAlignment="1">
      <alignment horizontal="center"/>
    </xf>
    <xf numFmtId="0" fontId="14" fillId="0" borderId="10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164" fontId="0" fillId="0" borderId="0" xfId="1" applyNumberFormat="1" applyFont="1" applyAlignment="1">
      <alignment horizontal="center"/>
    </xf>
    <xf numFmtId="0" fontId="11" fillId="2" borderId="0" xfId="0" applyFont="1" applyFill="1" applyAlignment="1">
      <alignment horizontal="center" vertical="center"/>
    </xf>
    <xf numFmtId="0" fontId="0" fillId="0" borderId="0" xfId="0" applyAlignment="1">
      <alignment horizontal="center" wrapText="1"/>
    </xf>
    <xf numFmtId="0" fontId="18" fillId="0" borderId="7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7" fillId="2" borderId="2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0" fontId="7" fillId="3" borderId="4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/>
    </xf>
  </cellXfs>
  <cellStyles count="3">
    <cellStyle name="Normal" xfId="0" builtinId="0"/>
    <cellStyle name="Normal 3" xfId="2"/>
    <cellStyle name="Porcentagem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v>2010</c:v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8.948542708681591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964-44BD-891B-823B1C685539}"/>
                </c:ext>
              </c:extLst>
            </c:dLbl>
            <c:dLbl>
              <c:idx val="3"/>
              <c:layout>
                <c:manualLayout>
                  <c:x val="0"/>
                  <c:y val="1.342281406302240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964-44BD-891B-823B1C685539}"/>
                </c:ext>
              </c:extLst>
            </c:dLbl>
            <c:dLbl>
              <c:idx val="4"/>
              <c:layout>
                <c:manualLayout>
                  <c:x val="0"/>
                  <c:y val="8.9485427086815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964-44BD-891B-823B1C68553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'Indicadores demográficos'!$A$14:$A$20</c:f>
              <c:strCache>
                <c:ptCount val="7"/>
                <c:pt idx="0">
                  <c:v>I Região Sudoeste</c:v>
                </c:pt>
                <c:pt idx="1">
                  <c:v>II Região Oeste</c:v>
                </c:pt>
                <c:pt idx="2">
                  <c:v>III Região Centro-Sul</c:v>
                </c:pt>
                <c:pt idx="3">
                  <c:v>IV Região Sul</c:v>
                </c:pt>
                <c:pt idx="4">
                  <c:v>V Região Leste</c:v>
                </c:pt>
                <c:pt idx="5">
                  <c:v>VI Região Norte</c:v>
                </c:pt>
                <c:pt idx="6">
                  <c:v>VII Região Central</c:v>
                </c:pt>
              </c:strCache>
            </c:strRef>
          </c:cat>
          <c:val>
            <c:numRef>
              <c:f>'Indicadores demográficos'!$B$14:$B$20</c:f>
              <c:numCache>
                <c:formatCode>0.0%</c:formatCode>
                <c:ptCount val="7"/>
                <c:pt idx="0">
                  <c:v>0.26711192583240756</c:v>
                </c:pt>
                <c:pt idx="1">
                  <c:v>0.17925009434634276</c:v>
                </c:pt>
                <c:pt idx="2">
                  <c:v>0.10558719799697788</c:v>
                </c:pt>
                <c:pt idx="3">
                  <c:v>9.9200443162580351E-2</c:v>
                </c:pt>
                <c:pt idx="4">
                  <c:v>8.1059801183080399E-2</c:v>
                </c:pt>
                <c:pt idx="5">
                  <c:v>0.12833035011965693</c:v>
                </c:pt>
                <c:pt idx="6">
                  <c:v>0.1394601873589541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64-44BD-891B-823B1C685539}"/>
            </c:ext>
          </c:extLst>
        </c:ser>
        <c:ser>
          <c:idx val="1"/>
          <c:order val="1"/>
          <c:tx>
            <c:v>2020</c:v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3.9100678242827832E-3"/>
                  <c:y val="8.948542708681601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964-44BD-891B-823B1C685539}"/>
                </c:ext>
              </c:extLst>
            </c:dLbl>
            <c:dLbl>
              <c:idx val="3"/>
              <c:layout>
                <c:manualLayout>
                  <c:x val="0"/>
                  <c:y val="1.34228140630223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964-44BD-891B-823B1C685539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'Indicadores demográficos'!$D$14:$D$20</c:f>
              <c:numCache>
                <c:formatCode>0.0%</c:formatCode>
                <c:ptCount val="7"/>
                <c:pt idx="0">
                  <c:v>0.27179672312882425</c:v>
                </c:pt>
                <c:pt idx="1">
                  <c:v>0.16636964684561675</c:v>
                </c:pt>
                <c:pt idx="2">
                  <c:v>0.12474734205479622</c:v>
                </c:pt>
                <c:pt idx="3">
                  <c:v>8.9420110294816196E-2</c:v>
                </c:pt>
                <c:pt idx="4">
                  <c:v>0.10272179354545354</c:v>
                </c:pt>
                <c:pt idx="5">
                  <c:v>0.11629832932902567</c:v>
                </c:pt>
                <c:pt idx="6">
                  <c:v>0.12864605480146737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964-44BD-891B-823B1C6855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2132425423"/>
        <c:axId val="2132408783"/>
      </c:barChart>
      <c:catAx>
        <c:axId val="213242542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132408783"/>
        <c:crosses val="autoZero"/>
        <c:auto val="1"/>
        <c:lblAlgn val="ctr"/>
        <c:lblOffset val="100"/>
        <c:noMultiLvlLbl val="0"/>
      </c:catAx>
      <c:valAx>
        <c:axId val="2132408783"/>
        <c:scaling>
          <c:orientation val="minMax"/>
        </c:scaling>
        <c:delete val="1"/>
        <c:axPos val="l"/>
        <c:numFmt formatCode="0.0%" sourceLinked="1"/>
        <c:majorTickMark val="none"/>
        <c:minorTickMark val="none"/>
        <c:tickLblPos val="nextTo"/>
        <c:crossAx val="213242542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0">
          <a:solidFill>
            <a:sysClr val="windowText" lastClr="000000"/>
          </a:solidFill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v>2010-2015</c:v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8C9ECB8A-8268-4BC4-9502-37E9D7D31A98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96DE-4EF8-BB32-E596A3990B7A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4AD7CF9C-9DC4-4DB8-8C57-C6D43310B510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4-96DE-4EF8-BB32-E596A3990B7A}"/>
                </c:ext>
              </c:extLst>
            </c:dLbl>
            <c:dLbl>
              <c:idx val="2"/>
              <c:layout>
                <c:manualLayout>
                  <c:x val="-3.6785788217247363E-17"/>
                  <c:y val="9.0395480225988704E-3"/>
                </c:manualLayout>
              </c:layout>
              <c:tx>
                <c:rich>
                  <a:bodyPr/>
                  <a:lstStyle/>
                  <a:p>
                    <a:fld id="{0F8869EE-FAC4-4F57-B1F7-B95DB4ABB079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6-96DE-4EF8-BB32-E596A3990B7A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64CC94E6-1471-4578-B3D0-A4067093F4D3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8-96DE-4EF8-BB32-E596A3990B7A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A8449C88-E19B-4016-8E8D-D87F0CFED8AF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A-96DE-4EF8-BB32-E596A3990B7A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3B3A308E-DD94-4750-8FF8-35A54EC68A41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C-96DE-4EF8-BB32-E596A3990B7A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D83DA0C2-B1CF-4E81-BF0A-6C9B74266BFE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E-96DE-4EF8-BB32-E596A3990B7A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'Indicadores demográficos'!$A$26:$A$32</c:f>
              <c:strCache>
                <c:ptCount val="7"/>
                <c:pt idx="0">
                  <c:v>I Região Sudoeste</c:v>
                </c:pt>
                <c:pt idx="1">
                  <c:v>II Região Oeste</c:v>
                </c:pt>
                <c:pt idx="2">
                  <c:v>III Região Centro-Sul</c:v>
                </c:pt>
                <c:pt idx="3">
                  <c:v>IV Região Sul</c:v>
                </c:pt>
                <c:pt idx="4">
                  <c:v>V Região Leste</c:v>
                </c:pt>
                <c:pt idx="5">
                  <c:v>VI Região Norte</c:v>
                </c:pt>
                <c:pt idx="6">
                  <c:v>VII Região Central</c:v>
                </c:pt>
              </c:strCache>
            </c:strRef>
          </c:cat>
          <c:val>
            <c:numRef>
              <c:f>'Indicadores demográficos'!$B$26:$B$32</c:f>
              <c:numCache>
                <c:formatCode>0.0</c:formatCode>
                <c:ptCount val="7"/>
                <c:pt idx="0">
                  <c:v>1.9144833145406714</c:v>
                </c:pt>
                <c:pt idx="1">
                  <c:v>0.891546782929864</c:v>
                </c:pt>
                <c:pt idx="2">
                  <c:v>3.0677315613955258</c:v>
                </c:pt>
                <c:pt idx="3">
                  <c:v>0.61758473239281741</c:v>
                </c:pt>
                <c:pt idx="4">
                  <c:v>3.7323221614928181</c:v>
                </c:pt>
                <c:pt idx="5">
                  <c:v>0.52711164369225738</c:v>
                </c:pt>
                <c:pt idx="6">
                  <c:v>0.65250781193046947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DE-4EF8-BB32-E596A3990B7A}"/>
            </c:ext>
          </c:extLst>
        </c:ser>
        <c:ser>
          <c:idx val="1"/>
          <c:order val="1"/>
          <c:tx>
            <c:v>2015-2020</c:v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9434425C-F1EC-46C3-8A9C-E1FE4A8884C5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96DE-4EF8-BB32-E596A3990B7A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0EA1C1FA-4DD8-44BF-88D3-A1743D43EC6E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96DE-4EF8-BB32-E596A3990B7A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598CF7C8-F30D-4AD6-8F59-45D2AE9EE0F9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96DE-4EF8-BB32-E596A3990B7A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1CCF4332-3577-4727-BCEF-718D4F449C71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96DE-4EF8-BB32-E596A3990B7A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20ABFF40-AFF6-4468-ACAE-7B014C148327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B-96DE-4EF8-BB32-E596A3990B7A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8C95FF31-E076-43D9-B603-8A99907D936F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D-96DE-4EF8-BB32-E596A3990B7A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3E67FE00-6F07-4FE6-B0B2-817C9F25D10B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F-96DE-4EF8-BB32-E596A3990B7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'Indicadores demográficos'!$A$26:$A$32</c:f>
              <c:strCache>
                <c:ptCount val="7"/>
                <c:pt idx="0">
                  <c:v>I Região Sudoeste</c:v>
                </c:pt>
                <c:pt idx="1">
                  <c:v>II Região Oeste</c:v>
                </c:pt>
                <c:pt idx="2">
                  <c:v>III Região Centro-Sul</c:v>
                </c:pt>
                <c:pt idx="3">
                  <c:v>IV Região Sul</c:v>
                </c:pt>
                <c:pt idx="4">
                  <c:v>V Região Leste</c:v>
                </c:pt>
                <c:pt idx="5">
                  <c:v>VI Região Norte</c:v>
                </c:pt>
                <c:pt idx="6">
                  <c:v>VII Região Central</c:v>
                </c:pt>
              </c:strCache>
            </c:strRef>
          </c:cat>
          <c:val>
            <c:numRef>
              <c:f>'Indicadores demográficos'!$C$26:$C$32</c:f>
              <c:numCache>
                <c:formatCode>0.0</c:formatCode>
                <c:ptCount val="7"/>
                <c:pt idx="0">
                  <c:v>1.3705653402668938</c:v>
                </c:pt>
                <c:pt idx="1">
                  <c:v>0.5323299761478717</c:v>
                </c:pt>
                <c:pt idx="2">
                  <c:v>3.2758736518033071</c:v>
                </c:pt>
                <c:pt idx="3">
                  <c:v>0.21852755782925115</c:v>
                </c:pt>
                <c:pt idx="4">
                  <c:v>4.0626544423899347</c:v>
                </c:pt>
                <c:pt idx="5">
                  <c:v>0.41606595725909301</c:v>
                </c:pt>
                <c:pt idx="6">
                  <c:v>0.64732426280698085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6DE-4EF8-BB32-E596A3990B7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70"/>
        <c:axId val="2138461631"/>
        <c:axId val="2138481183"/>
      </c:barChart>
      <c:catAx>
        <c:axId val="21384616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138481183"/>
        <c:crosses val="autoZero"/>
        <c:auto val="1"/>
        <c:lblAlgn val="ctr"/>
        <c:lblOffset val="100"/>
        <c:noMultiLvlLbl val="0"/>
      </c:catAx>
      <c:valAx>
        <c:axId val="2138481183"/>
        <c:scaling>
          <c:orientation val="minMax"/>
        </c:scaling>
        <c:delete val="1"/>
        <c:axPos val="l"/>
        <c:numFmt formatCode="0.0" sourceLinked="1"/>
        <c:majorTickMark val="none"/>
        <c:minorTickMark val="none"/>
        <c:tickLblPos val="nextTo"/>
        <c:crossAx val="213846163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'I Região Sudoeste'!$A$59:$J$59</c:f>
          <c:strCache>
            <c:ptCount val="10"/>
            <c:pt idx="0">
              <c:v>I Região Sudoeste</c:v>
            </c:pt>
          </c:strCache>
        </c:strRef>
      </c:tx>
      <c:layout>
        <c:manualLayout>
          <c:xMode val="edge"/>
          <c:yMode val="edge"/>
          <c:x val="0.39050699270341355"/>
          <c:y val="2.281988004289829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9.8561736607013256E-2"/>
          <c:y val="0.11143131604226705"/>
          <c:w val="0.84449583603886336"/>
          <c:h val="0.69153342863842304"/>
        </c:manualLayout>
      </c:layout>
      <c:scatterChart>
        <c:scatterStyle val="smoothMarker"/>
        <c:varyColors val="0"/>
        <c:ser>
          <c:idx val="0"/>
          <c:order val="0"/>
          <c:tx>
            <c:v>2010</c:v>
          </c:tx>
          <c:spPr>
            <a:ln w="28575" cap="rnd">
              <a:solidFill>
                <a:schemeClr val="bg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'I Região Sudoeste'!$D$62:$D$79</c:f>
              <c:numCache>
                <c:formatCode>0.0%</c:formatCode>
                <c:ptCount val="18"/>
                <c:pt idx="0">
                  <c:v>4.0366543019866231E-2</c:v>
                </c:pt>
                <c:pt idx="1">
                  <c:v>4.0217599455292109E-2</c:v>
                </c:pt>
                <c:pt idx="2">
                  <c:v>4.1536813884377237E-2</c:v>
                </c:pt>
                <c:pt idx="3">
                  <c:v>4.4365323101146867E-2</c:v>
                </c:pt>
                <c:pt idx="4">
                  <c:v>5.0440802025632475E-2</c:v>
                </c:pt>
                <c:pt idx="5">
                  <c:v>5.5663756356698561E-2</c:v>
                </c:pt>
                <c:pt idx="6">
                  <c:v>5.184229004276808E-2</c:v>
                </c:pt>
                <c:pt idx="7">
                  <c:v>4.2477286106402445E-2</c:v>
                </c:pt>
                <c:pt idx="8">
                  <c:v>3.8824622498989311E-2</c:v>
                </c:pt>
                <c:pt idx="9">
                  <c:v>3.3563368394175598E-2</c:v>
                </c:pt>
                <c:pt idx="10">
                  <c:v>2.6136049307412423E-2</c:v>
                </c:pt>
                <c:pt idx="11">
                  <c:v>1.990595277779748E-2</c:v>
                </c:pt>
                <c:pt idx="12">
                  <c:v>1.3441802075280333E-2</c:v>
                </c:pt>
                <c:pt idx="13">
                  <c:v>8.8741994283404145E-3</c:v>
                </c:pt>
                <c:pt idx="14">
                  <c:v>6.2230039789209395E-3</c:v>
                </c:pt>
                <c:pt idx="15">
                  <c:v>3.842743966012497E-3</c:v>
                </c:pt>
                <c:pt idx="16">
                  <c:v>2.665380550807487E-3</c:v>
                </c:pt>
                <c:pt idx="17">
                  <c:v>1.9192442177980468E-3</c:v>
                </c:pt>
              </c:numCache>
            </c:numRef>
          </c:xVal>
          <c:yVal>
            <c:numRef>
              <c:f>'I Região Sudoeste'!$K$62:$K$79</c:f>
              <c:numCache>
                <c:formatCode>General</c:formatCode>
                <c:ptCount val="18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  <c:pt idx="11">
                  <c:v>55</c:v>
                </c:pt>
                <c:pt idx="12">
                  <c:v>60</c:v>
                </c:pt>
                <c:pt idx="13">
                  <c:v>65</c:v>
                </c:pt>
                <c:pt idx="14">
                  <c:v>70</c:v>
                </c:pt>
                <c:pt idx="15">
                  <c:v>75</c:v>
                </c:pt>
                <c:pt idx="16">
                  <c:v>80</c:v>
                </c:pt>
                <c:pt idx="17">
                  <c:v>85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07AF-4BB7-8149-D794154D97E2}"/>
            </c:ext>
          </c:extLst>
        </c:ser>
        <c:ser>
          <c:idx val="1"/>
          <c:order val="1"/>
          <c:tx>
            <c:v>2010h</c:v>
          </c:tx>
          <c:spPr>
            <a:ln w="28575" cap="rnd">
              <a:solidFill>
                <a:schemeClr val="bg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'I Região Sudoeste'!$C$62:$C$79</c:f>
              <c:numCache>
                <c:formatCode>0.0%</c:formatCode>
                <c:ptCount val="18"/>
                <c:pt idx="0">
                  <c:v>-4.2010596270736847E-2</c:v>
                </c:pt>
                <c:pt idx="1">
                  <c:v>-4.2108473470314128E-2</c:v>
                </c:pt>
                <c:pt idx="2">
                  <c:v>-4.2040384983651674E-2</c:v>
                </c:pt>
                <c:pt idx="3">
                  <c:v>-4.2487215677374054E-2</c:v>
                </c:pt>
                <c:pt idx="4">
                  <c:v>-4.7088862567645204E-2</c:v>
                </c:pt>
                <c:pt idx="5">
                  <c:v>-4.9453518969026833E-2</c:v>
                </c:pt>
                <c:pt idx="6">
                  <c:v>-4.5836318115083728E-2</c:v>
                </c:pt>
                <c:pt idx="7">
                  <c:v>-3.807848616597987E-2</c:v>
                </c:pt>
                <c:pt idx="8">
                  <c:v>-3.393927358095792E-2</c:v>
                </c:pt>
                <c:pt idx="9">
                  <c:v>-2.8431198711992792E-2</c:v>
                </c:pt>
                <c:pt idx="10">
                  <c:v>-2.1950025887810032E-2</c:v>
                </c:pt>
                <c:pt idx="11">
                  <c:v>-1.640932528565248E-2</c:v>
                </c:pt>
                <c:pt idx="12">
                  <c:v>-1.1114026937507536E-2</c:v>
                </c:pt>
                <c:pt idx="13">
                  <c:v>-6.8045931358294382E-3</c:v>
                </c:pt>
                <c:pt idx="14">
                  <c:v>-4.864071265949373E-3</c:v>
                </c:pt>
                <c:pt idx="15">
                  <c:v>-2.5604108005361967E-3</c:v>
                </c:pt>
                <c:pt idx="16">
                  <c:v>-1.5149688282396999E-3</c:v>
                </c:pt>
                <c:pt idx="17">
                  <c:v>-1.0014681579936593E-3</c:v>
                </c:pt>
              </c:numCache>
            </c:numRef>
          </c:xVal>
          <c:yVal>
            <c:numRef>
              <c:f>'I Região Sudoeste'!$K$62:$K$79</c:f>
              <c:numCache>
                <c:formatCode>General</c:formatCode>
                <c:ptCount val="18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  <c:pt idx="11">
                  <c:v>55</c:v>
                </c:pt>
                <c:pt idx="12">
                  <c:v>60</c:v>
                </c:pt>
                <c:pt idx="13">
                  <c:v>65</c:v>
                </c:pt>
                <c:pt idx="14">
                  <c:v>70</c:v>
                </c:pt>
                <c:pt idx="15">
                  <c:v>75</c:v>
                </c:pt>
                <c:pt idx="16">
                  <c:v>80</c:v>
                </c:pt>
                <c:pt idx="17">
                  <c:v>85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7AF-4BB7-8149-D794154D97E2}"/>
            </c:ext>
          </c:extLst>
        </c:ser>
        <c:ser>
          <c:idx val="2"/>
          <c:order val="2"/>
          <c:tx>
            <c:v>2015</c:v>
          </c:tx>
          <c:spPr>
            <a:ln w="28575" cap="rnd">
              <a:solidFill>
                <a:srgbClr val="C00000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'I Região Sudoeste'!$G$62:$G$79</c:f>
              <c:numCache>
                <c:formatCode>0.0%</c:formatCode>
                <c:ptCount val="18"/>
                <c:pt idx="0">
                  <c:v>3.6002688751240193E-2</c:v>
                </c:pt>
                <c:pt idx="1">
                  <c:v>3.5161486347878482E-2</c:v>
                </c:pt>
                <c:pt idx="2">
                  <c:v>3.8143110203965776E-2</c:v>
                </c:pt>
                <c:pt idx="3">
                  <c:v>4.056221220749831E-2</c:v>
                </c:pt>
                <c:pt idx="4">
                  <c:v>4.4275372509453848E-2</c:v>
                </c:pt>
                <c:pt idx="5">
                  <c:v>4.8967785302439358E-2</c:v>
                </c:pt>
                <c:pt idx="6">
                  <c:v>5.3129930936250534E-2</c:v>
                </c:pt>
                <c:pt idx="7">
                  <c:v>4.9491601522937606E-2</c:v>
                </c:pt>
                <c:pt idx="8">
                  <c:v>3.9831965949365292E-2</c:v>
                </c:pt>
                <c:pt idx="9">
                  <c:v>3.5607891304263686E-2</c:v>
                </c:pt>
                <c:pt idx="10">
                  <c:v>3.0323282340813412E-2</c:v>
                </c:pt>
                <c:pt idx="11">
                  <c:v>2.3272406367850586E-2</c:v>
                </c:pt>
                <c:pt idx="12">
                  <c:v>1.7803300558264235E-2</c:v>
                </c:pt>
                <c:pt idx="13">
                  <c:v>1.1828441156472679E-2</c:v>
                </c:pt>
                <c:pt idx="14">
                  <c:v>7.5837235076075919E-3</c:v>
                </c:pt>
                <c:pt idx="15">
                  <c:v>5.0304419796124537E-3</c:v>
                </c:pt>
                <c:pt idx="16">
                  <c:v>2.9158242815912143E-3</c:v>
                </c:pt>
                <c:pt idx="17">
                  <c:v>2.5455404015838345E-3</c:v>
                </c:pt>
              </c:numCache>
            </c:numRef>
          </c:xVal>
          <c:yVal>
            <c:numRef>
              <c:f>'I Região Sudoeste'!$K$62:$K$79</c:f>
              <c:numCache>
                <c:formatCode>General</c:formatCode>
                <c:ptCount val="18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  <c:pt idx="11">
                  <c:v>55</c:v>
                </c:pt>
                <c:pt idx="12">
                  <c:v>60</c:v>
                </c:pt>
                <c:pt idx="13">
                  <c:v>65</c:v>
                </c:pt>
                <c:pt idx="14">
                  <c:v>70</c:v>
                </c:pt>
                <c:pt idx="15">
                  <c:v>75</c:v>
                </c:pt>
                <c:pt idx="16">
                  <c:v>80</c:v>
                </c:pt>
                <c:pt idx="17">
                  <c:v>85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07AF-4BB7-8149-D794154D97E2}"/>
            </c:ext>
          </c:extLst>
        </c:ser>
        <c:ser>
          <c:idx val="3"/>
          <c:order val="3"/>
          <c:tx>
            <c:v>2015h</c:v>
          </c:tx>
          <c:spPr>
            <a:ln w="28575" cap="rnd">
              <a:solidFill>
                <a:srgbClr val="C00000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'I Região Sudoeste'!$F$62:$F$79</c:f>
              <c:numCache>
                <c:formatCode>0.0%</c:formatCode>
                <c:ptCount val="18"/>
                <c:pt idx="0">
                  <c:v>-3.7864429653158831E-2</c:v>
                </c:pt>
                <c:pt idx="1">
                  <c:v>-3.6605206423586695E-2</c:v>
                </c:pt>
                <c:pt idx="2">
                  <c:v>-3.9481034885386172E-2</c:v>
                </c:pt>
                <c:pt idx="3">
                  <c:v>-4.022934377181224E-2</c:v>
                </c:pt>
                <c:pt idx="4">
                  <c:v>-4.1665322721109149E-2</c:v>
                </c:pt>
                <c:pt idx="5">
                  <c:v>-4.5503631233380769E-2</c:v>
                </c:pt>
                <c:pt idx="6">
                  <c:v>-4.681704234783203E-2</c:v>
                </c:pt>
                <c:pt idx="7">
                  <c:v>-4.3592863197523875E-2</c:v>
                </c:pt>
                <c:pt idx="8">
                  <c:v>-3.5609181491998904E-2</c:v>
                </c:pt>
                <c:pt idx="9">
                  <c:v>-3.0750334481170354E-2</c:v>
                </c:pt>
                <c:pt idx="10">
                  <c:v>-2.5179303840501831E-2</c:v>
                </c:pt>
                <c:pt idx="11">
                  <c:v>-1.9010916278427673E-2</c:v>
                </c:pt>
                <c:pt idx="12">
                  <c:v>-1.4026921057283046E-2</c:v>
                </c:pt>
                <c:pt idx="13">
                  <c:v>-9.2932222567705825E-3</c:v>
                </c:pt>
                <c:pt idx="14">
                  <c:v>-5.4329805530002667E-3</c:v>
                </c:pt>
                <c:pt idx="15">
                  <c:v>-3.5764004020224982E-3</c:v>
                </c:pt>
                <c:pt idx="16">
                  <c:v>-1.706918373692556E-3</c:v>
                </c:pt>
                <c:pt idx="17">
                  <c:v>-1.177941402253442E-3</c:v>
                </c:pt>
              </c:numCache>
            </c:numRef>
          </c:xVal>
          <c:yVal>
            <c:numRef>
              <c:f>'I Região Sudoeste'!$K$62:$K$79</c:f>
              <c:numCache>
                <c:formatCode>General</c:formatCode>
                <c:ptCount val="18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  <c:pt idx="11">
                  <c:v>55</c:v>
                </c:pt>
                <c:pt idx="12">
                  <c:v>60</c:v>
                </c:pt>
                <c:pt idx="13">
                  <c:v>65</c:v>
                </c:pt>
                <c:pt idx="14">
                  <c:v>70</c:v>
                </c:pt>
                <c:pt idx="15">
                  <c:v>75</c:v>
                </c:pt>
                <c:pt idx="16">
                  <c:v>80</c:v>
                </c:pt>
                <c:pt idx="17">
                  <c:v>85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07AF-4BB7-8149-D794154D97E2}"/>
            </c:ext>
          </c:extLst>
        </c:ser>
        <c:ser>
          <c:idx val="4"/>
          <c:order val="4"/>
          <c:tx>
            <c:v>2020</c:v>
          </c:tx>
          <c:spPr>
            <a:ln w="28575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xVal>
            <c:numRef>
              <c:f>'I Região Sudoeste'!$J$62:$J$79</c:f>
              <c:numCache>
                <c:formatCode>0.0%</c:formatCode>
                <c:ptCount val="18"/>
                <c:pt idx="0">
                  <c:v>3.47450558775034E-2</c:v>
                </c:pt>
                <c:pt idx="1">
                  <c:v>3.1600439691830025E-2</c:v>
                </c:pt>
                <c:pt idx="2">
                  <c:v>3.3739839358204203E-2</c:v>
                </c:pt>
                <c:pt idx="3">
                  <c:v>3.7500361588676007E-2</c:v>
                </c:pt>
                <c:pt idx="4">
                  <c:v>4.0587123586188274E-2</c:v>
                </c:pt>
                <c:pt idx="5">
                  <c:v>4.3729329180688274E-2</c:v>
                </c:pt>
                <c:pt idx="6">
                  <c:v>4.7422354858305447E-2</c:v>
                </c:pt>
                <c:pt idx="7">
                  <c:v>5.0025793325555158E-2</c:v>
                </c:pt>
                <c:pt idx="8">
                  <c:v>4.5466160121108101E-2</c:v>
                </c:pt>
                <c:pt idx="9">
                  <c:v>3.6323993096066882E-2</c:v>
                </c:pt>
                <c:pt idx="10">
                  <c:v>3.2426067168712457E-2</c:v>
                </c:pt>
                <c:pt idx="11">
                  <c:v>2.773867263207629E-2</c:v>
                </c:pt>
                <c:pt idx="12">
                  <c:v>2.1314447155020295E-2</c:v>
                </c:pt>
                <c:pt idx="13">
                  <c:v>1.6065384874986741E-2</c:v>
                </c:pt>
                <c:pt idx="14">
                  <c:v>1.0367952636704626E-2</c:v>
                </c:pt>
                <c:pt idx="15">
                  <c:v>6.3820401315218545E-3</c:v>
                </c:pt>
                <c:pt idx="16">
                  <c:v>3.9220318390882176E-3</c:v>
                </c:pt>
                <c:pt idx="17">
                  <c:v>3.1868015312075133E-3</c:v>
                </c:pt>
              </c:numCache>
            </c:numRef>
          </c:xVal>
          <c:yVal>
            <c:numRef>
              <c:f>'I Região Sudoeste'!$K$62:$K$79</c:f>
              <c:numCache>
                <c:formatCode>General</c:formatCode>
                <c:ptCount val="18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  <c:pt idx="11">
                  <c:v>55</c:v>
                </c:pt>
                <c:pt idx="12">
                  <c:v>60</c:v>
                </c:pt>
                <c:pt idx="13">
                  <c:v>65</c:v>
                </c:pt>
                <c:pt idx="14">
                  <c:v>70</c:v>
                </c:pt>
                <c:pt idx="15">
                  <c:v>75</c:v>
                </c:pt>
                <c:pt idx="16">
                  <c:v>80</c:v>
                </c:pt>
                <c:pt idx="17">
                  <c:v>85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07AF-4BB7-8149-D794154D97E2}"/>
            </c:ext>
          </c:extLst>
        </c:ser>
        <c:ser>
          <c:idx val="5"/>
          <c:order val="5"/>
          <c:tx>
            <c:v>2020h</c:v>
          </c:tx>
          <c:spPr>
            <a:ln w="28575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xVal>
            <c:numRef>
              <c:f>'I Região Sudoeste'!$I$62:$I$79</c:f>
              <c:numCache>
                <c:formatCode>0.0%</c:formatCode>
                <c:ptCount val="18"/>
                <c:pt idx="0">
                  <c:v>-3.6513224503177157E-2</c:v>
                </c:pt>
                <c:pt idx="1">
                  <c:v>-3.3180582205980191E-2</c:v>
                </c:pt>
                <c:pt idx="2">
                  <c:v>-3.4740234695156642E-2</c:v>
                </c:pt>
                <c:pt idx="3">
                  <c:v>-3.8077698174700365E-2</c:v>
                </c:pt>
                <c:pt idx="4">
                  <c:v>-3.9243219007029283E-2</c:v>
                </c:pt>
                <c:pt idx="5">
                  <c:v>-4.0841440954979796E-2</c:v>
                </c:pt>
                <c:pt idx="6">
                  <c:v>-4.410176551697538E-2</c:v>
                </c:pt>
                <c:pt idx="7">
                  <c:v>-4.4175288547763453E-2</c:v>
                </c:pt>
                <c:pt idx="8">
                  <c:v>-4.0017018773684056E-2</c:v>
                </c:pt>
                <c:pt idx="9">
                  <c:v>-3.2100637360306244E-2</c:v>
                </c:pt>
                <c:pt idx="10">
                  <c:v>-2.747953408093801E-2</c:v>
                </c:pt>
                <c:pt idx="11">
                  <c:v>-2.2312431900799352E-2</c:v>
                </c:pt>
                <c:pt idx="12">
                  <c:v>-1.6813873434321034E-2</c:v>
                </c:pt>
                <c:pt idx="13">
                  <c:v>-1.2090320030084178E-2</c:v>
                </c:pt>
                <c:pt idx="14">
                  <c:v>-7.6415740196125702E-3</c:v>
                </c:pt>
                <c:pt idx="15">
                  <c:v>-4.1871968681599474E-3</c:v>
                </c:pt>
                <c:pt idx="16">
                  <c:v>-2.4865247953408092E-3</c:v>
                </c:pt>
                <c:pt idx="17">
                  <c:v>-1.4535864775477537E-3</c:v>
                </c:pt>
              </c:numCache>
            </c:numRef>
          </c:xVal>
          <c:yVal>
            <c:numRef>
              <c:f>'I Região Sudoeste'!$K$62:$K$79</c:f>
              <c:numCache>
                <c:formatCode>General</c:formatCode>
                <c:ptCount val="18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  <c:pt idx="11">
                  <c:v>55</c:v>
                </c:pt>
                <c:pt idx="12">
                  <c:v>60</c:v>
                </c:pt>
                <c:pt idx="13">
                  <c:v>65</c:v>
                </c:pt>
                <c:pt idx="14">
                  <c:v>70</c:v>
                </c:pt>
                <c:pt idx="15">
                  <c:v>75</c:v>
                </c:pt>
                <c:pt idx="16">
                  <c:v>80</c:v>
                </c:pt>
                <c:pt idx="17">
                  <c:v>85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07AF-4BB7-8149-D794154D97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9615151"/>
        <c:axId val="229601839"/>
      </c:scatterChart>
      <c:valAx>
        <c:axId val="229615151"/>
        <c:scaling>
          <c:orientation val="minMax"/>
          <c:min val="-8.0000000000000016E-2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Percentual da população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0%;0%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29601839"/>
        <c:crosses val="autoZero"/>
        <c:crossBetween val="midCat"/>
      </c:valAx>
      <c:valAx>
        <c:axId val="229601839"/>
        <c:scaling>
          <c:orientation val="minMax"/>
          <c:max val="85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Faixa etária</a:t>
                </a:r>
              </a:p>
            </c:rich>
          </c:tx>
          <c:layout>
            <c:manualLayout>
              <c:xMode val="edge"/>
              <c:yMode val="edge"/>
              <c:x val="9.1518199750865795E-3"/>
              <c:y val="0.350385781751591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@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29615151"/>
        <c:crossesAt val="-8.0000000000000016E-2"/>
        <c:crossBetween val="midCat"/>
        <c:majorUnit val="5"/>
        <c:minorUnit val="2"/>
      </c:valAx>
      <c:spPr>
        <a:noFill/>
        <a:ln>
          <a:noFill/>
        </a:ln>
        <a:effectLst/>
      </c:spPr>
    </c:plotArea>
    <c:legend>
      <c:legendPos val="b"/>
      <c:legendEntry>
        <c:idx val="1"/>
        <c:delete val="1"/>
      </c:legendEntry>
      <c:legendEntry>
        <c:idx val="3"/>
        <c:delete val="1"/>
      </c:legendEntry>
      <c:legendEntry>
        <c:idx val="5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'II Região Oeste'!$A$59:$J$59</c:f>
          <c:strCache>
            <c:ptCount val="10"/>
            <c:pt idx="0">
              <c:v>II Região Oeste</c:v>
            </c:pt>
          </c:strCache>
        </c:strRef>
      </c:tx>
      <c:layout>
        <c:manualLayout>
          <c:xMode val="edge"/>
          <c:yMode val="edge"/>
          <c:x val="0.39050699270341355"/>
          <c:y val="2.281988004289829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9.8561736607013256E-2"/>
          <c:y val="0.11143131604226705"/>
          <c:w val="0.84449583603886336"/>
          <c:h val="0.69153342863842304"/>
        </c:manualLayout>
      </c:layout>
      <c:scatterChart>
        <c:scatterStyle val="smoothMarker"/>
        <c:varyColors val="0"/>
        <c:ser>
          <c:idx val="0"/>
          <c:order val="0"/>
          <c:tx>
            <c:v>2010</c:v>
          </c:tx>
          <c:spPr>
            <a:ln w="28575" cap="rnd">
              <a:solidFill>
                <a:schemeClr val="bg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'II Região Oeste'!$D$62:$D$79</c:f>
              <c:numCache>
                <c:formatCode>0.0%</c:formatCode>
                <c:ptCount val="18"/>
                <c:pt idx="0">
                  <c:v>4.3303549724253244E-2</c:v>
                </c:pt>
                <c:pt idx="1">
                  <c:v>4.6155081920778558E-2</c:v>
                </c:pt>
                <c:pt idx="2">
                  <c:v>4.5136224605192787E-2</c:v>
                </c:pt>
                <c:pt idx="3">
                  <c:v>4.3134444775608301E-2</c:v>
                </c:pt>
                <c:pt idx="4">
                  <c:v>4.5983863160275557E-2</c:v>
                </c:pt>
                <c:pt idx="5">
                  <c:v>5.4745613311941554E-2</c:v>
                </c:pt>
                <c:pt idx="6">
                  <c:v>5.4343989058909824E-2</c:v>
                </c:pt>
                <c:pt idx="7">
                  <c:v>4.4700779362432067E-2</c:v>
                </c:pt>
                <c:pt idx="8">
                  <c:v>3.4996269122070524E-2</c:v>
                </c:pt>
                <c:pt idx="9">
                  <c:v>2.569549694659877E-2</c:v>
                </c:pt>
                <c:pt idx="10">
                  <c:v>2.1381206944294715E-2</c:v>
                </c:pt>
                <c:pt idx="11">
                  <c:v>1.8390163165137325E-2</c:v>
                </c:pt>
                <c:pt idx="12">
                  <c:v>1.4617008998497079E-2</c:v>
                </c:pt>
                <c:pt idx="13">
                  <c:v>9.835566575561375E-3</c:v>
                </c:pt>
                <c:pt idx="14">
                  <c:v>7.1911879411261119E-3</c:v>
                </c:pt>
                <c:pt idx="15">
                  <c:v>4.0881121334914467E-3</c:v>
                </c:pt>
                <c:pt idx="16">
                  <c:v>2.3146239845776287E-3</c:v>
                </c:pt>
                <c:pt idx="17">
                  <c:v>1.8664958706685352E-3</c:v>
                </c:pt>
              </c:numCache>
            </c:numRef>
          </c:xVal>
          <c:yVal>
            <c:numRef>
              <c:f>'II Região Oeste'!$K$62:$K$79</c:f>
              <c:numCache>
                <c:formatCode>General</c:formatCode>
                <c:ptCount val="18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  <c:pt idx="11">
                  <c:v>55</c:v>
                </c:pt>
                <c:pt idx="12">
                  <c:v>60</c:v>
                </c:pt>
                <c:pt idx="13">
                  <c:v>65</c:v>
                </c:pt>
                <c:pt idx="14">
                  <c:v>70</c:v>
                </c:pt>
                <c:pt idx="15">
                  <c:v>75</c:v>
                </c:pt>
                <c:pt idx="16">
                  <c:v>80</c:v>
                </c:pt>
                <c:pt idx="17">
                  <c:v>85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C9B6-4808-8580-88CB43C02600}"/>
            </c:ext>
          </c:extLst>
        </c:ser>
        <c:ser>
          <c:idx val="1"/>
          <c:order val="1"/>
          <c:tx>
            <c:v>2010h</c:v>
          </c:tx>
          <c:spPr>
            <a:ln w="28575" cap="rnd">
              <a:solidFill>
                <a:schemeClr val="bg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'II Região Oeste'!$C$62:$C$79</c:f>
              <c:numCache>
                <c:formatCode>0.0%</c:formatCode>
                <c:ptCount val="18"/>
                <c:pt idx="0">
                  <c:v>-4.5911993557101453E-2</c:v>
                </c:pt>
                <c:pt idx="1">
                  <c:v>-4.8537347884814161E-2</c:v>
                </c:pt>
                <c:pt idx="2">
                  <c:v>-4.5804189152340309E-2</c:v>
                </c:pt>
                <c:pt idx="3">
                  <c:v>-4.1935913452087283E-2</c:v>
                </c:pt>
                <c:pt idx="4">
                  <c:v>-4.3337370713982235E-2</c:v>
                </c:pt>
                <c:pt idx="5">
                  <c:v>-4.8900923524400786E-2</c:v>
                </c:pt>
                <c:pt idx="6">
                  <c:v>-4.9017183176594183E-2</c:v>
                </c:pt>
                <c:pt idx="7">
                  <c:v>-4.1183396430617296E-2</c:v>
                </c:pt>
                <c:pt idx="8">
                  <c:v>-3.2797904789686291E-2</c:v>
                </c:pt>
                <c:pt idx="9">
                  <c:v>-2.216543114363563E-2</c:v>
                </c:pt>
                <c:pt idx="10">
                  <c:v>-1.680057664787488E-2</c:v>
                </c:pt>
                <c:pt idx="11">
                  <c:v>-1.4466928356574696E-2</c:v>
                </c:pt>
                <c:pt idx="12">
                  <c:v>-1.1518160814578538E-2</c:v>
                </c:pt>
                <c:pt idx="13">
                  <c:v>-8.142403277253905E-3</c:v>
                </c:pt>
                <c:pt idx="14">
                  <c:v>-5.7030643930506318E-3</c:v>
                </c:pt>
                <c:pt idx="15">
                  <c:v>-3.126327738073345E-3</c:v>
                </c:pt>
                <c:pt idx="16">
                  <c:v>-1.6276351307075562E-3</c:v>
                </c:pt>
                <c:pt idx="17">
                  <c:v>-1.143572215211413E-3</c:v>
                </c:pt>
              </c:numCache>
            </c:numRef>
          </c:xVal>
          <c:yVal>
            <c:numRef>
              <c:f>'II Região Oeste'!$K$62:$K$79</c:f>
              <c:numCache>
                <c:formatCode>General</c:formatCode>
                <c:ptCount val="18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  <c:pt idx="11">
                  <c:v>55</c:v>
                </c:pt>
                <c:pt idx="12">
                  <c:v>60</c:v>
                </c:pt>
                <c:pt idx="13">
                  <c:v>65</c:v>
                </c:pt>
                <c:pt idx="14">
                  <c:v>70</c:v>
                </c:pt>
                <c:pt idx="15">
                  <c:v>75</c:v>
                </c:pt>
                <c:pt idx="16">
                  <c:v>80</c:v>
                </c:pt>
                <c:pt idx="17">
                  <c:v>85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C9B6-4808-8580-88CB43C02600}"/>
            </c:ext>
          </c:extLst>
        </c:ser>
        <c:ser>
          <c:idx val="2"/>
          <c:order val="2"/>
          <c:tx>
            <c:v>2015</c:v>
          </c:tx>
          <c:spPr>
            <a:ln w="28575" cap="rnd">
              <a:solidFill>
                <a:srgbClr val="C00000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'II Região Oeste'!$G$62:$G$79</c:f>
              <c:numCache>
                <c:formatCode>0.0%</c:formatCode>
                <c:ptCount val="18"/>
                <c:pt idx="0">
                  <c:v>3.6732605798842174E-2</c:v>
                </c:pt>
                <c:pt idx="1">
                  <c:v>3.7185545559876007E-2</c:v>
                </c:pt>
                <c:pt idx="2">
                  <c:v>4.3736995674829693E-2</c:v>
                </c:pt>
                <c:pt idx="3">
                  <c:v>4.5186807320638886E-2</c:v>
                </c:pt>
                <c:pt idx="4">
                  <c:v>4.3745083884848157E-2</c:v>
                </c:pt>
                <c:pt idx="5">
                  <c:v>4.4129273860725064E-2</c:v>
                </c:pt>
                <c:pt idx="6">
                  <c:v>5.0330908892380302E-2</c:v>
                </c:pt>
                <c:pt idx="7">
                  <c:v>4.9728337246004929E-2</c:v>
                </c:pt>
                <c:pt idx="8">
                  <c:v>4.0900056010854377E-2</c:v>
                </c:pt>
                <c:pt idx="9">
                  <c:v>3.228206823618382E-2</c:v>
                </c:pt>
                <c:pt idx="10">
                  <c:v>2.3817756451864028E-2</c:v>
                </c:pt>
                <c:pt idx="11">
                  <c:v>1.9763541180110283E-2</c:v>
                </c:pt>
                <c:pt idx="12">
                  <c:v>1.6946822041181121E-2</c:v>
                </c:pt>
                <c:pt idx="13">
                  <c:v>1.3175694120073522E-2</c:v>
                </c:pt>
                <c:pt idx="14">
                  <c:v>8.5532820945228658E-3</c:v>
                </c:pt>
                <c:pt idx="15">
                  <c:v>5.967076941119853E-3</c:v>
                </c:pt>
                <c:pt idx="16">
                  <c:v>3.3606512626706865E-3</c:v>
                </c:pt>
                <c:pt idx="17">
                  <c:v>2.4385953205660936E-3</c:v>
                </c:pt>
              </c:numCache>
            </c:numRef>
          </c:xVal>
          <c:yVal>
            <c:numRef>
              <c:f>'II Região Oeste'!$K$62:$K$79</c:f>
              <c:numCache>
                <c:formatCode>General</c:formatCode>
                <c:ptCount val="18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  <c:pt idx="11">
                  <c:v>55</c:v>
                </c:pt>
                <c:pt idx="12">
                  <c:v>60</c:v>
                </c:pt>
                <c:pt idx="13">
                  <c:v>65</c:v>
                </c:pt>
                <c:pt idx="14">
                  <c:v>70</c:v>
                </c:pt>
                <c:pt idx="15">
                  <c:v>75</c:v>
                </c:pt>
                <c:pt idx="16">
                  <c:v>80</c:v>
                </c:pt>
                <c:pt idx="17">
                  <c:v>85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C9B6-4808-8580-88CB43C02600}"/>
            </c:ext>
          </c:extLst>
        </c:ser>
        <c:ser>
          <c:idx val="3"/>
          <c:order val="3"/>
          <c:tx>
            <c:v>2015h</c:v>
          </c:tx>
          <c:spPr>
            <a:ln w="28575" cap="rnd">
              <a:solidFill>
                <a:srgbClr val="C00000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'II Região Oeste'!$F$62:$F$79</c:f>
              <c:numCache>
                <c:formatCode>0.0%</c:formatCode>
                <c:ptCount val="18"/>
                <c:pt idx="0">
                  <c:v>-3.8724327515888279E-2</c:v>
                </c:pt>
                <c:pt idx="1">
                  <c:v>-3.9440134102522104E-2</c:v>
                </c:pt>
                <c:pt idx="2">
                  <c:v>-4.5708496866829644E-2</c:v>
                </c:pt>
                <c:pt idx="3">
                  <c:v>-4.5433497726201956E-2</c:v>
                </c:pt>
                <c:pt idx="4">
                  <c:v>-4.1858508898042046E-2</c:v>
                </c:pt>
                <c:pt idx="5">
                  <c:v>-4.1672480067617437E-2</c:v>
                </c:pt>
                <c:pt idx="6">
                  <c:v>-4.4626698776860443E-2</c:v>
                </c:pt>
                <c:pt idx="7">
                  <c:v>-4.4402250948848136E-2</c:v>
                </c:pt>
                <c:pt idx="8">
                  <c:v>-3.7254295345032933E-2</c:v>
                </c:pt>
                <c:pt idx="9">
                  <c:v>-2.9803031865525419E-2</c:v>
                </c:pt>
                <c:pt idx="10">
                  <c:v>-2.0157841418510274E-2</c:v>
                </c:pt>
                <c:pt idx="11">
                  <c:v>-1.5086533736935014E-2</c:v>
                </c:pt>
                <c:pt idx="12">
                  <c:v>-1.28299231417843E-2</c:v>
                </c:pt>
                <c:pt idx="13">
                  <c:v>-1.0003093740332061E-2</c:v>
                </c:pt>
                <c:pt idx="14">
                  <c:v>-6.753655365415218E-3</c:v>
                </c:pt>
                <c:pt idx="15">
                  <c:v>-4.436383195126045E-3</c:v>
                </c:pt>
                <c:pt idx="16">
                  <c:v>-2.3698455354091725E-3</c:v>
                </c:pt>
                <c:pt idx="17">
                  <c:v>-1.4578998558276565E-3</c:v>
                </c:pt>
              </c:numCache>
            </c:numRef>
          </c:xVal>
          <c:yVal>
            <c:numRef>
              <c:f>'II Região Oeste'!$K$62:$K$79</c:f>
              <c:numCache>
                <c:formatCode>General</c:formatCode>
                <c:ptCount val="18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  <c:pt idx="11">
                  <c:v>55</c:v>
                </c:pt>
                <c:pt idx="12">
                  <c:v>60</c:v>
                </c:pt>
                <c:pt idx="13">
                  <c:v>65</c:v>
                </c:pt>
                <c:pt idx="14">
                  <c:v>70</c:v>
                </c:pt>
                <c:pt idx="15">
                  <c:v>75</c:v>
                </c:pt>
                <c:pt idx="16">
                  <c:v>80</c:v>
                </c:pt>
                <c:pt idx="17">
                  <c:v>85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C9B6-4808-8580-88CB43C02600}"/>
            </c:ext>
          </c:extLst>
        </c:ser>
        <c:ser>
          <c:idx val="4"/>
          <c:order val="4"/>
          <c:tx>
            <c:v>2020</c:v>
          </c:tx>
          <c:spPr>
            <a:ln w="28575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xVal>
            <c:numRef>
              <c:f>'II Região Oeste'!$J$62:$J$79</c:f>
              <c:numCache>
                <c:formatCode>0.0%</c:formatCode>
                <c:ptCount val="18"/>
                <c:pt idx="0">
                  <c:v>3.5161888034088741E-2</c:v>
                </c:pt>
                <c:pt idx="1">
                  <c:v>3.2304750802892974E-2</c:v>
                </c:pt>
                <c:pt idx="2">
                  <c:v>3.5689601871415039E-2</c:v>
                </c:pt>
                <c:pt idx="3">
                  <c:v>4.2772387964186344E-2</c:v>
                </c:pt>
                <c:pt idx="4">
                  <c:v>4.4599695580002797E-2</c:v>
                </c:pt>
                <c:pt idx="5">
                  <c:v>4.2673933890058302E-2</c:v>
                </c:pt>
                <c:pt idx="6">
                  <c:v>4.1258164304097067E-2</c:v>
                </c:pt>
                <c:pt idx="7">
                  <c:v>4.6369899832824982E-2</c:v>
                </c:pt>
                <c:pt idx="8">
                  <c:v>4.5918980173318552E-2</c:v>
                </c:pt>
                <c:pt idx="9">
                  <c:v>3.807612862827877E-2</c:v>
                </c:pt>
                <c:pt idx="10">
                  <c:v>3.0091503216494602E-2</c:v>
                </c:pt>
                <c:pt idx="11">
                  <c:v>2.2372703804856148E-2</c:v>
                </c:pt>
                <c:pt idx="12">
                  <c:v>1.8688552350984836E-2</c:v>
                </c:pt>
                <c:pt idx="13">
                  <c:v>1.5693579416009813E-2</c:v>
                </c:pt>
                <c:pt idx="14">
                  <c:v>1.1781014510161445E-2</c:v>
                </c:pt>
                <c:pt idx="15">
                  <c:v>7.2934778114053141E-3</c:v>
                </c:pt>
                <c:pt idx="16">
                  <c:v>4.6686921951517276E-3</c:v>
                </c:pt>
                <c:pt idx="17">
                  <c:v>3.485274224132669E-3</c:v>
                </c:pt>
              </c:numCache>
            </c:numRef>
          </c:xVal>
          <c:yVal>
            <c:numRef>
              <c:f>'II Região Oeste'!$K$62:$K$79</c:f>
              <c:numCache>
                <c:formatCode>General</c:formatCode>
                <c:ptCount val="18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  <c:pt idx="11">
                  <c:v>55</c:v>
                </c:pt>
                <c:pt idx="12">
                  <c:v>60</c:v>
                </c:pt>
                <c:pt idx="13">
                  <c:v>65</c:v>
                </c:pt>
                <c:pt idx="14">
                  <c:v>70</c:v>
                </c:pt>
                <c:pt idx="15">
                  <c:v>75</c:v>
                </c:pt>
                <c:pt idx="16">
                  <c:v>80</c:v>
                </c:pt>
                <c:pt idx="17">
                  <c:v>85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C9B6-4808-8580-88CB43C02600}"/>
            </c:ext>
          </c:extLst>
        </c:ser>
        <c:ser>
          <c:idx val="5"/>
          <c:order val="5"/>
          <c:tx>
            <c:v>2020h</c:v>
          </c:tx>
          <c:spPr>
            <a:ln w="28575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xVal>
            <c:numRef>
              <c:f>'II Região Oeste'!$I$62:$I$79</c:f>
              <c:numCache>
                <c:formatCode>0.0%</c:formatCode>
                <c:ptCount val="18"/>
                <c:pt idx="0">
                  <c:v>-3.6977381161009827E-2</c:v>
                </c:pt>
                <c:pt idx="1">
                  <c:v>-3.4021789855686019E-2</c:v>
                </c:pt>
                <c:pt idx="2">
                  <c:v>-3.7392857353830161E-2</c:v>
                </c:pt>
                <c:pt idx="3">
                  <c:v>-4.3977465831513574E-2</c:v>
                </c:pt>
                <c:pt idx="4">
                  <c:v>-4.4054260009333449E-2</c:v>
                </c:pt>
                <c:pt idx="5">
                  <c:v>-4.0494160688863468E-2</c:v>
                </c:pt>
                <c:pt idx="6">
                  <c:v>-3.9078391102902232E-2</c:v>
                </c:pt>
                <c:pt idx="7">
                  <c:v>-4.0712728733427718E-2</c:v>
                </c:pt>
                <c:pt idx="8">
                  <c:v>-4.0511882422206512E-2</c:v>
                </c:pt>
                <c:pt idx="9">
                  <c:v>-3.4187192700221129E-2</c:v>
                </c:pt>
                <c:pt idx="10">
                  <c:v>-2.7303283837188465E-2</c:v>
                </c:pt>
                <c:pt idx="11">
                  <c:v>-1.8341994010054131E-2</c:v>
                </c:pt>
                <c:pt idx="12">
                  <c:v>-1.3600445800047652E-2</c:v>
                </c:pt>
                <c:pt idx="13">
                  <c:v>-1.1330094850655016E-2</c:v>
                </c:pt>
                <c:pt idx="14">
                  <c:v>-8.498555678732542E-3</c:v>
                </c:pt>
                <c:pt idx="15">
                  <c:v>-5.3637779584957005E-3</c:v>
                </c:pt>
                <c:pt idx="16">
                  <c:v>-3.1820356758183012E-3</c:v>
                </c:pt>
                <c:pt idx="17">
                  <c:v>-2.071473719653993E-3</c:v>
                </c:pt>
              </c:numCache>
            </c:numRef>
          </c:xVal>
          <c:yVal>
            <c:numRef>
              <c:f>'II Região Oeste'!$K$62:$K$79</c:f>
              <c:numCache>
                <c:formatCode>General</c:formatCode>
                <c:ptCount val="18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  <c:pt idx="11">
                  <c:v>55</c:v>
                </c:pt>
                <c:pt idx="12">
                  <c:v>60</c:v>
                </c:pt>
                <c:pt idx="13">
                  <c:v>65</c:v>
                </c:pt>
                <c:pt idx="14">
                  <c:v>70</c:v>
                </c:pt>
                <c:pt idx="15">
                  <c:v>75</c:v>
                </c:pt>
                <c:pt idx="16">
                  <c:v>80</c:v>
                </c:pt>
                <c:pt idx="17">
                  <c:v>85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C9B6-4808-8580-88CB43C026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9615151"/>
        <c:axId val="229601839"/>
      </c:scatterChart>
      <c:valAx>
        <c:axId val="229615151"/>
        <c:scaling>
          <c:orientation val="minMax"/>
          <c:min val="-8.0000000000000016E-2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Percentual da população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0%;0%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29601839"/>
        <c:crosses val="autoZero"/>
        <c:crossBetween val="midCat"/>
      </c:valAx>
      <c:valAx>
        <c:axId val="229601839"/>
        <c:scaling>
          <c:orientation val="minMax"/>
          <c:max val="85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Faixa etária</a:t>
                </a:r>
              </a:p>
            </c:rich>
          </c:tx>
          <c:layout>
            <c:manualLayout>
              <c:xMode val="edge"/>
              <c:yMode val="edge"/>
              <c:x val="9.1518199750865795E-3"/>
              <c:y val="0.350385781751591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@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29615151"/>
        <c:crossesAt val="-8.0000000000000016E-2"/>
        <c:crossBetween val="midCat"/>
        <c:majorUnit val="5"/>
        <c:minorUnit val="2"/>
      </c:valAx>
      <c:spPr>
        <a:noFill/>
        <a:ln>
          <a:noFill/>
        </a:ln>
        <a:effectLst/>
      </c:spPr>
    </c:plotArea>
    <c:legend>
      <c:legendPos val="b"/>
      <c:legendEntry>
        <c:idx val="1"/>
        <c:delete val="1"/>
      </c:legendEntry>
      <c:legendEntry>
        <c:idx val="3"/>
        <c:delete val="1"/>
      </c:legendEntry>
      <c:legendEntry>
        <c:idx val="5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'III Região Centro-Sul'!$A$59:$J$59</c:f>
          <c:strCache>
            <c:ptCount val="10"/>
            <c:pt idx="0">
              <c:v>III Região Centro-Sul</c:v>
            </c:pt>
          </c:strCache>
        </c:strRef>
      </c:tx>
      <c:layout>
        <c:manualLayout>
          <c:xMode val="edge"/>
          <c:yMode val="edge"/>
          <c:x val="0.37526881634419373"/>
          <c:y val="2.281988004289829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9.8561736607013256E-2"/>
          <c:y val="0.11143131604226705"/>
          <c:w val="0.84449583603886336"/>
          <c:h val="0.69153342863842304"/>
        </c:manualLayout>
      </c:layout>
      <c:scatterChart>
        <c:scatterStyle val="smoothMarker"/>
        <c:varyColors val="0"/>
        <c:ser>
          <c:idx val="0"/>
          <c:order val="0"/>
          <c:tx>
            <c:v>2010</c:v>
          </c:tx>
          <c:spPr>
            <a:ln w="28575" cap="rnd">
              <a:solidFill>
                <a:schemeClr val="bg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'III Região Centro-Sul'!$D$62:$D$79</c:f>
              <c:numCache>
                <c:formatCode>0.0%</c:formatCode>
                <c:ptCount val="18"/>
                <c:pt idx="0">
                  <c:v>3.6613592567473006E-2</c:v>
                </c:pt>
                <c:pt idx="1">
                  <c:v>3.7948519200335887E-2</c:v>
                </c:pt>
                <c:pt idx="2">
                  <c:v>3.9405455256632471E-2</c:v>
                </c:pt>
                <c:pt idx="3">
                  <c:v>4.2556169191185177E-2</c:v>
                </c:pt>
                <c:pt idx="4">
                  <c:v>4.9503529301998445E-2</c:v>
                </c:pt>
                <c:pt idx="5">
                  <c:v>5.4767877071917381E-2</c:v>
                </c:pt>
                <c:pt idx="6">
                  <c:v>5.1204484205162437E-2</c:v>
                </c:pt>
                <c:pt idx="7">
                  <c:v>4.3284637219333469E-2</c:v>
                </c:pt>
                <c:pt idx="8">
                  <c:v>3.8788231114556086E-2</c:v>
                </c:pt>
                <c:pt idx="9">
                  <c:v>3.4636322205356215E-2</c:v>
                </c:pt>
                <c:pt idx="10">
                  <c:v>2.7854033667423842E-2</c:v>
                </c:pt>
                <c:pt idx="11">
                  <c:v>2.1304998438997084E-2</c:v>
                </c:pt>
                <c:pt idx="12">
                  <c:v>1.6726056547779249E-2</c:v>
                </c:pt>
                <c:pt idx="13">
                  <c:v>1.1547833076754693E-2</c:v>
                </c:pt>
                <c:pt idx="14">
                  <c:v>8.1853969074199666E-3</c:v>
                </c:pt>
                <c:pt idx="15">
                  <c:v>5.3038214069121925E-3</c:v>
                </c:pt>
                <c:pt idx="16">
                  <c:v>3.4090868312358479E-3</c:v>
                </c:pt>
                <c:pt idx="17">
                  <c:v>2.8098052514291252E-3</c:v>
                </c:pt>
              </c:numCache>
            </c:numRef>
          </c:xVal>
          <c:yVal>
            <c:numRef>
              <c:f>'III Região Centro-Sul'!$K$62:$K$79</c:f>
              <c:numCache>
                <c:formatCode>General</c:formatCode>
                <c:ptCount val="18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  <c:pt idx="11">
                  <c:v>55</c:v>
                </c:pt>
                <c:pt idx="12">
                  <c:v>60</c:v>
                </c:pt>
                <c:pt idx="13">
                  <c:v>65</c:v>
                </c:pt>
                <c:pt idx="14">
                  <c:v>70</c:v>
                </c:pt>
                <c:pt idx="15">
                  <c:v>75</c:v>
                </c:pt>
                <c:pt idx="16">
                  <c:v>80</c:v>
                </c:pt>
                <c:pt idx="17">
                  <c:v>85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FE89-4E2E-844B-1FD816B9E962}"/>
            </c:ext>
          </c:extLst>
        </c:ser>
        <c:ser>
          <c:idx val="1"/>
          <c:order val="1"/>
          <c:tx>
            <c:v>2010h</c:v>
          </c:tx>
          <c:spPr>
            <a:ln w="28575" cap="rnd">
              <a:solidFill>
                <a:schemeClr val="bg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'III Região Centro-Sul'!$C$62:$C$79</c:f>
              <c:numCache>
                <c:formatCode>0.0%</c:formatCode>
                <c:ptCount val="18"/>
                <c:pt idx="0">
                  <c:v>-3.7865983413895438E-2</c:v>
                </c:pt>
                <c:pt idx="1">
                  <c:v>-3.9746363939756051E-2</c:v>
                </c:pt>
                <c:pt idx="2">
                  <c:v>-4.0840860238205455E-2</c:v>
                </c:pt>
                <c:pt idx="3">
                  <c:v>-4.0697319740048157E-2</c:v>
                </c:pt>
                <c:pt idx="4">
                  <c:v>-4.6758317274740099E-2</c:v>
                </c:pt>
                <c:pt idx="5">
                  <c:v>-4.8739176149310823E-2</c:v>
                </c:pt>
                <c:pt idx="6">
                  <c:v>-4.3557364165832335E-2</c:v>
                </c:pt>
                <c:pt idx="7">
                  <c:v>-3.7069333649122432E-2</c:v>
                </c:pt>
                <c:pt idx="8">
                  <c:v>-3.4421011458120265E-2</c:v>
                </c:pt>
                <c:pt idx="9">
                  <c:v>-2.9397094022614804E-2</c:v>
                </c:pt>
                <c:pt idx="10">
                  <c:v>-2.3472459961172296E-2</c:v>
                </c:pt>
                <c:pt idx="11">
                  <c:v>-1.6909070682929805E-2</c:v>
                </c:pt>
                <c:pt idx="12">
                  <c:v>-1.2082521432390631E-2</c:v>
                </c:pt>
                <c:pt idx="13">
                  <c:v>-8.7882669996806224E-3</c:v>
                </c:pt>
                <c:pt idx="14">
                  <c:v>-6.7607574632087761E-3</c:v>
                </c:pt>
                <c:pt idx="15">
                  <c:v>-3.5849239414785391E-3</c:v>
                </c:pt>
                <c:pt idx="16">
                  <c:v>-1.9736818496628593E-3</c:v>
                </c:pt>
                <c:pt idx="17">
                  <c:v>-1.4856441559280432E-3</c:v>
                </c:pt>
              </c:numCache>
            </c:numRef>
          </c:xVal>
          <c:yVal>
            <c:numRef>
              <c:f>'III Região Centro-Sul'!$K$62:$K$79</c:f>
              <c:numCache>
                <c:formatCode>General</c:formatCode>
                <c:ptCount val="18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  <c:pt idx="11">
                  <c:v>55</c:v>
                </c:pt>
                <c:pt idx="12">
                  <c:v>60</c:v>
                </c:pt>
                <c:pt idx="13">
                  <c:v>65</c:v>
                </c:pt>
                <c:pt idx="14">
                  <c:v>70</c:v>
                </c:pt>
                <c:pt idx="15">
                  <c:v>75</c:v>
                </c:pt>
                <c:pt idx="16">
                  <c:v>80</c:v>
                </c:pt>
                <c:pt idx="17">
                  <c:v>85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FE89-4E2E-844B-1FD816B9E962}"/>
            </c:ext>
          </c:extLst>
        </c:ser>
        <c:ser>
          <c:idx val="2"/>
          <c:order val="2"/>
          <c:tx>
            <c:v>2015</c:v>
          </c:tx>
          <c:spPr>
            <a:ln w="28575" cap="rnd">
              <a:solidFill>
                <a:srgbClr val="C00000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'III Região Centro-Sul'!$G$62:$G$79</c:f>
              <c:numCache>
                <c:formatCode>0.0%</c:formatCode>
                <c:ptCount val="18"/>
                <c:pt idx="0">
                  <c:v>3.3734939759036145E-2</c:v>
                </c:pt>
                <c:pt idx="1">
                  <c:v>3.135615445135214E-2</c:v>
                </c:pt>
                <c:pt idx="2">
                  <c:v>3.5931690912176233E-2</c:v>
                </c:pt>
                <c:pt idx="3">
                  <c:v>3.8495595699057431E-2</c:v>
                </c:pt>
                <c:pt idx="4">
                  <c:v>4.5554818505777271E-2</c:v>
                </c:pt>
                <c:pt idx="5">
                  <c:v>5.1922928590160899E-2</c:v>
                </c:pt>
                <c:pt idx="6">
                  <c:v>5.3848171173811764E-2</c:v>
                </c:pt>
                <c:pt idx="7">
                  <c:v>4.6906190703916821E-2</c:v>
                </c:pt>
                <c:pt idx="8">
                  <c:v>3.8936797124477424E-2</c:v>
                </c:pt>
                <c:pt idx="9">
                  <c:v>3.459574533730312E-2</c:v>
                </c:pt>
                <c:pt idx="10">
                  <c:v>3.0936550298505162E-2</c:v>
                </c:pt>
                <c:pt idx="11">
                  <c:v>2.4741218394705583E-2</c:v>
                </c:pt>
                <c:pt idx="12">
                  <c:v>1.8521203893679714E-2</c:v>
                </c:pt>
                <c:pt idx="13">
                  <c:v>1.4334418339169739E-2</c:v>
                </c:pt>
                <c:pt idx="14">
                  <c:v>9.7496259043857898E-3</c:v>
                </c:pt>
                <c:pt idx="15">
                  <c:v>6.6334480045662806E-3</c:v>
                </c:pt>
                <c:pt idx="16">
                  <c:v>3.3568332227758668E-3</c:v>
                </c:pt>
                <c:pt idx="17">
                  <c:v>2.7366829674652514E-3</c:v>
                </c:pt>
              </c:numCache>
            </c:numRef>
          </c:xVal>
          <c:yVal>
            <c:numRef>
              <c:f>'III Região Centro-Sul'!$K$62:$K$79</c:f>
              <c:numCache>
                <c:formatCode>General</c:formatCode>
                <c:ptCount val="18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  <c:pt idx="11">
                  <c:v>55</c:v>
                </c:pt>
                <c:pt idx="12">
                  <c:v>60</c:v>
                </c:pt>
                <c:pt idx="13">
                  <c:v>65</c:v>
                </c:pt>
                <c:pt idx="14">
                  <c:v>70</c:v>
                </c:pt>
                <c:pt idx="15">
                  <c:v>75</c:v>
                </c:pt>
                <c:pt idx="16">
                  <c:v>80</c:v>
                </c:pt>
                <c:pt idx="17">
                  <c:v>85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FE89-4E2E-844B-1FD816B9E962}"/>
            </c:ext>
          </c:extLst>
        </c:ser>
        <c:ser>
          <c:idx val="3"/>
          <c:order val="3"/>
          <c:tx>
            <c:v>2015h</c:v>
          </c:tx>
          <c:spPr>
            <a:ln w="28575" cap="rnd">
              <a:solidFill>
                <a:srgbClr val="C00000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'III Região Centro-Sul'!$F$62:$F$79</c:f>
              <c:numCache>
                <c:formatCode>0.0%</c:formatCode>
                <c:ptCount val="18"/>
                <c:pt idx="0">
                  <c:v>-3.5552195979821975E-2</c:v>
                </c:pt>
                <c:pt idx="1">
                  <c:v>-3.2951267297101336E-2</c:v>
                </c:pt>
                <c:pt idx="2">
                  <c:v>-3.7736605834348923E-2</c:v>
                </c:pt>
                <c:pt idx="3">
                  <c:v>-3.9445875692269719E-2</c:v>
                </c:pt>
                <c:pt idx="4">
                  <c:v>-4.3139009302253832E-2</c:v>
                </c:pt>
                <c:pt idx="5">
                  <c:v>-5.0077904447495485E-2</c:v>
                </c:pt>
                <c:pt idx="6">
                  <c:v>-4.8920907702512999E-2</c:v>
                </c:pt>
                <c:pt idx="7">
                  <c:v>-4.0275828024003826E-2</c:v>
                </c:pt>
                <c:pt idx="8">
                  <c:v>-3.3586844175678386E-2</c:v>
                </c:pt>
                <c:pt idx="9">
                  <c:v>-3.0390447834873425E-2</c:v>
                </c:pt>
                <c:pt idx="10">
                  <c:v>-2.5947580334140661E-2</c:v>
                </c:pt>
                <c:pt idx="11">
                  <c:v>-2.0162596609228207E-2</c:v>
                </c:pt>
                <c:pt idx="12">
                  <c:v>-1.4143128210665967E-2</c:v>
                </c:pt>
                <c:pt idx="13">
                  <c:v>-9.9038921370501205E-3</c:v>
                </c:pt>
                <c:pt idx="14">
                  <c:v>-7.0036869629606776E-3</c:v>
                </c:pt>
                <c:pt idx="15">
                  <c:v>-4.9766286657513537E-3</c:v>
                </c:pt>
                <c:pt idx="16">
                  <c:v>-2.0301436218626103E-3</c:v>
                </c:pt>
                <c:pt idx="17">
                  <c:v>-1.4624438856578683E-3</c:v>
                </c:pt>
              </c:numCache>
            </c:numRef>
          </c:xVal>
          <c:yVal>
            <c:numRef>
              <c:f>'III Região Centro-Sul'!$K$62:$K$79</c:f>
              <c:numCache>
                <c:formatCode>General</c:formatCode>
                <c:ptCount val="18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  <c:pt idx="11">
                  <c:v>55</c:v>
                </c:pt>
                <c:pt idx="12">
                  <c:v>60</c:v>
                </c:pt>
                <c:pt idx="13">
                  <c:v>65</c:v>
                </c:pt>
                <c:pt idx="14">
                  <c:v>70</c:v>
                </c:pt>
                <c:pt idx="15">
                  <c:v>75</c:v>
                </c:pt>
                <c:pt idx="16">
                  <c:v>80</c:v>
                </c:pt>
                <c:pt idx="17">
                  <c:v>85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FE89-4E2E-844B-1FD816B9E962}"/>
            </c:ext>
          </c:extLst>
        </c:ser>
        <c:ser>
          <c:idx val="4"/>
          <c:order val="4"/>
          <c:tx>
            <c:v>2020</c:v>
          </c:tx>
          <c:spPr>
            <a:ln w="28575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xVal>
            <c:numRef>
              <c:f>'III Região Centro-Sul'!$J$62:$J$79</c:f>
              <c:numCache>
                <c:formatCode>0.0%</c:formatCode>
                <c:ptCount val="18"/>
                <c:pt idx="0">
                  <c:v>3.4813824688744922E-2</c:v>
                </c:pt>
                <c:pt idx="1">
                  <c:v>2.7009141353529571E-2</c:v>
                </c:pt>
                <c:pt idx="2">
                  <c:v>2.9409370346930253E-2</c:v>
                </c:pt>
                <c:pt idx="3">
                  <c:v>3.6570666260501004E-2</c:v>
                </c:pt>
                <c:pt idx="4">
                  <c:v>4.292313227257568E-2</c:v>
                </c:pt>
                <c:pt idx="5">
                  <c:v>4.7030307486666124E-2</c:v>
                </c:pt>
                <c:pt idx="6">
                  <c:v>5.147361980267702E-2</c:v>
                </c:pt>
                <c:pt idx="7">
                  <c:v>5.2376988264088216E-2</c:v>
                </c:pt>
                <c:pt idx="8">
                  <c:v>4.503711951512223E-2</c:v>
                </c:pt>
                <c:pt idx="9">
                  <c:v>3.3739761605264748E-2</c:v>
                </c:pt>
                <c:pt idx="10">
                  <c:v>2.9527543546824162E-2</c:v>
                </c:pt>
                <c:pt idx="11">
                  <c:v>2.6286971798622362E-2</c:v>
                </c:pt>
                <c:pt idx="12">
                  <c:v>2.0021166133136554E-2</c:v>
                </c:pt>
                <c:pt idx="13">
                  <c:v>1.6124076607746386E-2</c:v>
                </c:pt>
                <c:pt idx="14">
                  <c:v>1.2066796744722254E-2</c:v>
                </c:pt>
                <c:pt idx="15">
                  <c:v>7.6208583576026076E-3</c:v>
                </c:pt>
                <c:pt idx="16">
                  <c:v>4.8556054800851902E-3</c:v>
                </c:pt>
                <c:pt idx="17">
                  <c:v>3.3718753036394719E-3</c:v>
                </c:pt>
              </c:numCache>
            </c:numRef>
          </c:xVal>
          <c:yVal>
            <c:numRef>
              <c:f>'III Região Centro-Sul'!$K$62:$K$79</c:f>
              <c:numCache>
                <c:formatCode>General</c:formatCode>
                <c:ptCount val="18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  <c:pt idx="11">
                  <c:v>55</c:v>
                </c:pt>
                <c:pt idx="12">
                  <c:v>60</c:v>
                </c:pt>
                <c:pt idx="13">
                  <c:v>65</c:v>
                </c:pt>
                <c:pt idx="14">
                  <c:v>70</c:v>
                </c:pt>
                <c:pt idx="15">
                  <c:v>75</c:v>
                </c:pt>
                <c:pt idx="16">
                  <c:v>80</c:v>
                </c:pt>
                <c:pt idx="17">
                  <c:v>85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FE89-4E2E-844B-1FD816B9E962}"/>
            </c:ext>
          </c:extLst>
        </c:ser>
        <c:ser>
          <c:idx val="5"/>
          <c:order val="5"/>
          <c:tx>
            <c:v>2020h</c:v>
          </c:tx>
          <c:spPr>
            <a:ln w="28575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xVal>
            <c:numRef>
              <c:f>'III Região Centro-Sul'!$I$62:$I$79</c:f>
              <c:numCache>
                <c:formatCode>0.0%</c:formatCode>
                <c:ptCount val="18"/>
                <c:pt idx="0">
                  <c:v>-3.5147335719556617E-2</c:v>
                </c:pt>
                <c:pt idx="1">
                  <c:v>-2.8561149378802879E-2</c:v>
                </c:pt>
                <c:pt idx="2">
                  <c:v>-3.0005488488617296E-2</c:v>
                </c:pt>
                <c:pt idx="3">
                  <c:v>-3.7487165077455968E-2</c:v>
                </c:pt>
                <c:pt idx="4">
                  <c:v>-4.2634264450612795E-2</c:v>
                </c:pt>
                <c:pt idx="5">
                  <c:v>-4.5076510581753534E-2</c:v>
                </c:pt>
                <c:pt idx="6">
                  <c:v>-5.0559747056830806E-2</c:v>
                </c:pt>
                <c:pt idx="7">
                  <c:v>-4.841949910319672E-2</c:v>
                </c:pt>
                <c:pt idx="8">
                  <c:v>-3.938056234686723E-2</c:v>
                </c:pt>
                <c:pt idx="9">
                  <c:v>-2.9204536800447482E-2</c:v>
                </c:pt>
                <c:pt idx="10">
                  <c:v>-2.6108398963227128E-2</c:v>
                </c:pt>
                <c:pt idx="11">
                  <c:v>-2.1720234140500057E-2</c:v>
                </c:pt>
                <c:pt idx="12">
                  <c:v>-1.5782687363608432E-2</c:v>
                </c:pt>
                <c:pt idx="13">
                  <c:v>-1.1783181064976878E-2</c:v>
                </c:pt>
                <c:pt idx="14">
                  <c:v>-7.8414483307378997E-3</c:v>
                </c:pt>
                <c:pt idx="15">
                  <c:v>-5.0184218888279057E-3</c:v>
                </c:pt>
                <c:pt idx="16">
                  <c:v>-3.2589542459630721E-3</c:v>
                </c:pt>
                <c:pt idx="17">
                  <c:v>-1.7515894295385731E-3</c:v>
                </c:pt>
              </c:numCache>
            </c:numRef>
          </c:xVal>
          <c:yVal>
            <c:numRef>
              <c:f>'III Região Centro-Sul'!$K$62:$K$79</c:f>
              <c:numCache>
                <c:formatCode>General</c:formatCode>
                <c:ptCount val="18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  <c:pt idx="11">
                  <c:v>55</c:v>
                </c:pt>
                <c:pt idx="12">
                  <c:v>60</c:v>
                </c:pt>
                <c:pt idx="13">
                  <c:v>65</c:v>
                </c:pt>
                <c:pt idx="14">
                  <c:v>70</c:v>
                </c:pt>
                <c:pt idx="15">
                  <c:v>75</c:v>
                </c:pt>
                <c:pt idx="16">
                  <c:v>80</c:v>
                </c:pt>
                <c:pt idx="17">
                  <c:v>85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FE89-4E2E-844B-1FD816B9E9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9615151"/>
        <c:axId val="229601839"/>
      </c:scatterChart>
      <c:valAx>
        <c:axId val="229615151"/>
        <c:scaling>
          <c:orientation val="minMax"/>
          <c:min val="-8.0000000000000016E-2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Percentual da população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0%;0%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29601839"/>
        <c:crosses val="autoZero"/>
        <c:crossBetween val="midCat"/>
      </c:valAx>
      <c:valAx>
        <c:axId val="229601839"/>
        <c:scaling>
          <c:orientation val="minMax"/>
          <c:max val="85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Faixa etária</a:t>
                </a:r>
              </a:p>
            </c:rich>
          </c:tx>
          <c:layout>
            <c:manualLayout>
              <c:xMode val="edge"/>
              <c:yMode val="edge"/>
              <c:x val="9.1518199750865795E-3"/>
              <c:y val="0.350385781751591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@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29615151"/>
        <c:crossesAt val="-8.0000000000000016E-2"/>
        <c:crossBetween val="midCat"/>
        <c:majorUnit val="5"/>
        <c:minorUnit val="2"/>
      </c:valAx>
      <c:spPr>
        <a:noFill/>
        <a:ln>
          <a:noFill/>
        </a:ln>
        <a:effectLst/>
      </c:spPr>
    </c:plotArea>
    <c:legend>
      <c:legendPos val="b"/>
      <c:legendEntry>
        <c:idx val="1"/>
        <c:delete val="1"/>
      </c:legendEntry>
      <c:legendEntry>
        <c:idx val="3"/>
        <c:delete val="1"/>
      </c:legendEntry>
      <c:legendEntry>
        <c:idx val="5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'IV Região Sul'!$A$59:$J$59</c:f>
          <c:strCache>
            <c:ptCount val="10"/>
            <c:pt idx="0">
              <c:v>IV Região Sul</c:v>
            </c:pt>
          </c:strCache>
        </c:strRef>
      </c:tx>
      <c:layout>
        <c:manualLayout>
          <c:xMode val="edge"/>
          <c:yMode val="edge"/>
          <c:x val="0.41839038384272248"/>
          <c:y val="2.607986290616947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9.8561736607013256E-2"/>
          <c:y val="0.11143131604226705"/>
          <c:w val="0.84449583603886336"/>
          <c:h val="0.69153342863842304"/>
        </c:manualLayout>
      </c:layout>
      <c:scatterChart>
        <c:scatterStyle val="smoothMarker"/>
        <c:varyColors val="0"/>
        <c:ser>
          <c:idx val="0"/>
          <c:order val="0"/>
          <c:tx>
            <c:v>2010</c:v>
          </c:tx>
          <c:spPr>
            <a:ln w="28575" cap="rnd">
              <a:solidFill>
                <a:schemeClr val="bg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'IV Região Sul'!$D$62:$D$79</c:f>
              <c:numCache>
                <c:formatCode>0.0%</c:formatCode>
                <c:ptCount val="18"/>
                <c:pt idx="0">
                  <c:v>3.9685116362566893E-2</c:v>
                </c:pt>
                <c:pt idx="1">
                  <c:v>4.3665086646473984E-2</c:v>
                </c:pt>
                <c:pt idx="2">
                  <c:v>4.6766560610516747E-2</c:v>
                </c:pt>
                <c:pt idx="3">
                  <c:v>4.786277123573876E-2</c:v>
                </c:pt>
                <c:pt idx="4">
                  <c:v>4.8611402882231841E-2</c:v>
                </c:pt>
                <c:pt idx="5">
                  <c:v>5.072361359912303E-2</c:v>
                </c:pt>
                <c:pt idx="6">
                  <c:v>4.7033929055692848E-2</c:v>
                </c:pt>
                <c:pt idx="7">
                  <c:v>4.1946289498913339E-2</c:v>
                </c:pt>
                <c:pt idx="8">
                  <c:v>3.8852454633304175E-2</c:v>
                </c:pt>
                <c:pt idx="9">
                  <c:v>3.3130769906535629E-2</c:v>
                </c:pt>
                <c:pt idx="10">
                  <c:v>2.403642322133142E-2</c:v>
                </c:pt>
                <c:pt idx="11">
                  <c:v>1.788694898228111E-2</c:v>
                </c:pt>
                <c:pt idx="12">
                  <c:v>1.3651068900848322E-2</c:v>
                </c:pt>
                <c:pt idx="13">
                  <c:v>1.0232572351811039E-2</c:v>
                </c:pt>
                <c:pt idx="14">
                  <c:v>7.9217450756461725E-3</c:v>
                </c:pt>
                <c:pt idx="15">
                  <c:v>4.5720004125113156E-3</c:v>
                </c:pt>
                <c:pt idx="16">
                  <c:v>2.8493837157338689E-3</c:v>
                </c:pt>
                <c:pt idx="17">
                  <c:v>2.035819732555164E-3</c:v>
                </c:pt>
              </c:numCache>
            </c:numRef>
          </c:xVal>
          <c:yVal>
            <c:numRef>
              <c:f>'IV Região Sul'!$K$62:$K$79</c:f>
              <c:numCache>
                <c:formatCode>General</c:formatCode>
                <c:ptCount val="18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  <c:pt idx="11">
                  <c:v>55</c:v>
                </c:pt>
                <c:pt idx="12">
                  <c:v>60</c:v>
                </c:pt>
                <c:pt idx="13">
                  <c:v>65</c:v>
                </c:pt>
                <c:pt idx="14">
                  <c:v>70</c:v>
                </c:pt>
                <c:pt idx="15">
                  <c:v>75</c:v>
                </c:pt>
                <c:pt idx="16">
                  <c:v>80</c:v>
                </c:pt>
                <c:pt idx="17">
                  <c:v>85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8B5E-4661-9BE7-FD02630DB14A}"/>
            </c:ext>
          </c:extLst>
        </c:ser>
        <c:ser>
          <c:idx val="1"/>
          <c:order val="1"/>
          <c:tx>
            <c:v>2010h</c:v>
          </c:tx>
          <c:spPr>
            <a:ln w="28575" cap="rnd">
              <a:solidFill>
                <a:schemeClr val="bg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'IV Região Sul'!$C$62:$C$79</c:f>
              <c:numCache>
                <c:formatCode>0.0%</c:formatCode>
                <c:ptCount val="18"/>
                <c:pt idx="0">
                  <c:v>-4.1316063878141102E-2</c:v>
                </c:pt>
                <c:pt idx="1">
                  <c:v>-4.4772755919346402E-2</c:v>
                </c:pt>
                <c:pt idx="2">
                  <c:v>-4.7465538117191411E-2</c:v>
                </c:pt>
                <c:pt idx="3">
                  <c:v>-4.6804756102684759E-2</c:v>
                </c:pt>
                <c:pt idx="4">
                  <c:v>-4.8019372753627616E-2</c:v>
                </c:pt>
                <c:pt idx="5">
                  <c:v>-4.6143974088178115E-2</c:v>
                </c:pt>
                <c:pt idx="6">
                  <c:v>-4.0624725469900043E-2</c:v>
                </c:pt>
                <c:pt idx="7">
                  <c:v>-3.6766980760930594E-2</c:v>
                </c:pt>
                <c:pt idx="8">
                  <c:v>-3.3883221102245516E-2</c:v>
                </c:pt>
                <c:pt idx="9">
                  <c:v>-2.7626799485124767E-2</c:v>
                </c:pt>
                <c:pt idx="10">
                  <c:v>-2.0644663516811747E-2</c:v>
                </c:pt>
                <c:pt idx="11">
                  <c:v>-1.4495189277761439E-2</c:v>
                </c:pt>
                <c:pt idx="12">
                  <c:v>-1.0011038497236556E-2</c:v>
                </c:pt>
                <c:pt idx="13">
                  <c:v>-7.440481874329192E-3</c:v>
                </c:pt>
                <c:pt idx="14">
                  <c:v>-6.1991283788687263E-3</c:v>
                </c:pt>
                <c:pt idx="15">
                  <c:v>-3.070917570308352E-3</c:v>
                </c:pt>
                <c:pt idx="16">
                  <c:v>-1.9747069450863409E-3</c:v>
                </c:pt>
                <c:pt idx="17">
                  <c:v>-1.2757294384116787E-3</c:v>
                </c:pt>
              </c:numCache>
            </c:numRef>
          </c:xVal>
          <c:yVal>
            <c:numRef>
              <c:f>'IV Região Sul'!$K$62:$K$79</c:f>
              <c:numCache>
                <c:formatCode>General</c:formatCode>
                <c:ptCount val="18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  <c:pt idx="11">
                  <c:v>55</c:v>
                </c:pt>
                <c:pt idx="12">
                  <c:v>60</c:v>
                </c:pt>
                <c:pt idx="13">
                  <c:v>65</c:v>
                </c:pt>
                <c:pt idx="14">
                  <c:v>70</c:v>
                </c:pt>
                <c:pt idx="15">
                  <c:v>75</c:v>
                </c:pt>
                <c:pt idx="16">
                  <c:v>80</c:v>
                </c:pt>
                <c:pt idx="17">
                  <c:v>85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8B5E-4661-9BE7-FD02630DB14A}"/>
            </c:ext>
          </c:extLst>
        </c:ser>
        <c:ser>
          <c:idx val="2"/>
          <c:order val="2"/>
          <c:tx>
            <c:v>2015</c:v>
          </c:tx>
          <c:spPr>
            <a:ln w="28575" cap="rnd">
              <a:solidFill>
                <a:srgbClr val="C00000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'IV Região Sul'!$G$62:$G$79</c:f>
              <c:numCache>
                <c:formatCode>0.0%</c:formatCode>
                <c:ptCount val="18"/>
                <c:pt idx="0">
                  <c:v>3.3104194136209422E-2</c:v>
                </c:pt>
                <c:pt idx="1">
                  <c:v>3.3693091749507402E-2</c:v>
                </c:pt>
                <c:pt idx="2">
                  <c:v>4.1496911065349119E-2</c:v>
                </c:pt>
                <c:pt idx="3">
                  <c:v>4.6626616690617642E-2</c:v>
                </c:pt>
                <c:pt idx="4">
                  <c:v>4.7748855538600574E-2</c:v>
                </c:pt>
                <c:pt idx="5">
                  <c:v>4.7496999955554897E-2</c:v>
                </c:pt>
                <c:pt idx="6">
                  <c:v>4.847479221914399E-2</c:v>
                </c:pt>
                <c:pt idx="7">
                  <c:v>4.4504363027600406E-2</c:v>
                </c:pt>
                <c:pt idx="8">
                  <c:v>3.9104283026415207E-2</c:v>
                </c:pt>
                <c:pt idx="9">
                  <c:v>3.6222758855686751E-2</c:v>
                </c:pt>
                <c:pt idx="10">
                  <c:v>3.0767122475888531E-2</c:v>
                </c:pt>
                <c:pt idx="11">
                  <c:v>2.2107734929406361E-2</c:v>
                </c:pt>
                <c:pt idx="12">
                  <c:v>1.6396539207988267E-2</c:v>
                </c:pt>
                <c:pt idx="13">
                  <c:v>1.243351753359309E-2</c:v>
                </c:pt>
                <c:pt idx="14">
                  <c:v>9.0297634039022794E-3</c:v>
                </c:pt>
                <c:pt idx="15">
                  <c:v>6.6260240892457665E-3</c:v>
                </c:pt>
                <c:pt idx="16">
                  <c:v>3.6000533341234687E-3</c:v>
                </c:pt>
                <c:pt idx="17">
                  <c:v>2.8222640335412376E-3</c:v>
                </c:pt>
              </c:numCache>
            </c:numRef>
          </c:xVal>
          <c:yVal>
            <c:numRef>
              <c:f>'IV Região Sul'!$K$62:$K$79</c:f>
              <c:numCache>
                <c:formatCode>General</c:formatCode>
                <c:ptCount val="18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  <c:pt idx="11">
                  <c:v>55</c:v>
                </c:pt>
                <c:pt idx="12">
                  <c:v>60</c:v>
                </c:pt>
                <c:pt idx="13">
                  <c:v>65</c:v>
                </c:pt>
                <c:pt idx="14">
                  <c:v>70</c:v>
                </c:pt>
                <c:pt idx="15">
                  <c:v>75</c:v>
                </c:pt>
                <c:pt idx="16">
                  <c:v>80</c:v>
                </c:pt>
                <c:pt idx="17">
                  <c:v>85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8B5E-4661-9BE7-FD02630DB14A}"/>
            </c:ext>
          </c:extLst>
        </c:ser>
        <c:ser>
          <c:idx val="3"/>
          <c:order val="3"/>
          <c:tx>
            <c:v>2015h</c:v>
          </c:tx>
          <c:spPr>
            <a:ln w="28575" cap="rnd">
              <a:solidFill>
                <a:srgbClr val="C00000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'IV Região Sul'!$F$62:$F$79</c:f>
              <c:numCache>
                <c:formatCode>0.0%</c:formatCode>
                <c:ptCount val="18"/>
                <c:pt idx="0">
                  <c:v>-3.4674587771670692E-2</c:v>
                </c:pt>
                <c:pt idx="1">
                  <c:v>-3.5326449280730088E-2</c:v>
                </c:pt>
                <c:pt idx="2">
                  <c:v>-4.224507029733774E-2</c:v>
                </c:pt>
                <c:pt idx="3">
                  <c:v>-4.6448836279055987E-2</c:v>
                </c:pt>
                <c:pt idx="4">
                  <c:v>-4.5619194358434936E-2</c:v>
                </c:pt>
                <c:pt idx="5">
                  <c:v>-4.578956725284819E-2</c:v>
                </c:pt>
                <c:pt idx="6">
                  <c:v>-4.3378420421043277E-2</c:v>
                </c:pt>
                <c:pt idx="7">
                  <c:v>-3.7945006592690261E-2</c:v>
                </c:pt>
                <c:pt idx="8">
                  <c:v>-3.3907909746811064E-2</c:v>
                </c:pt>
                <c:pt idx="9">
                  <c:v>-3.1437502777818933E-2</c:v>
                </c:pt>
                <c:pt idx="10">
                  <c:v>-2.5285559786070905E-2</c:v>
                </c:pt>
                <c:pt idx="11">
                  <c:v>-1.8707684558289753E-2</c:v>
                </c:pt>
                <c:pt idx="12">
                  <c:v>-1.2996488836871658E-2</c:v>
                </c:pt>
                <c:pt idx="13">
                  <c:v>-8.7927228551534092E-3</c:v>
                </c:pt>
                <c:pt idx="14">
                  <c:v>-6.3000933347160696E-3</c:v>
                </c:pt>
                <c:pt idx="15">
                  <c:v>-4.8667387665002441E-3</c:v>
                </c:pt>
                <c:pt idx="16">
                  <c:v>-2.2222551445206596E-3</c:v>
                </c:pt>
                <c:pt idx="17">
                  <c:v>-1.8000266670617343E-3</c:v>
                </c:pt>
              </c:numCache>
            </c:numRef>
          </c:xVal>
          <c:yVal>
            <c:numRef>
              <c:f>'IV Região Sul'!$K$62:$K$79</c:f>
              <c:numCache>
                <c:formatCode>General</c:formatCode>
                <c:ptCount val="18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  <c:pt idx="11">
                  <c:v>55</c:v>
                </c:pt>
                <c:pt idx="12">
                  <c:v>60</c:v>
                </c:pt>
                <c:pt idx="13">
                  <c:v>65</c:v>
                </c:pt>
                <c:pt idx="14">
                  <c:v>70</c:v>
                </c:pt>
                <c:pt idx="15">
                  <c:v>75</c:v>
                </c:pt>
                <c:pt idx="16">
                  <c:v>80</c:v>
                </c:pt>
                <c:pt idx="17">
                  <c:v>85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8B5E-4661-9BE7-FD02630DB14A}"/>
            </c:ext>
          </c:extLst>
        </c:ser>
        <c:ser>
          <c:idx val="4"/>
          <c:order val="4"/>
          <c:tx>
            <c:v>2020</c:v>
          </c:tx>
          <c:spPr>
            <a:ln w="28575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xVal>
            <c:numRef>
              <c:f>'IV Região Sul'!$J$62:$J$79</c:f>
              <c:numCache>
                <c:formatCode>0.0%</c:formatCode>
                <c:ptCount val="18"/>
                <c:pt idx="0">
                  <c:v>3.064562809799274E-2</c:v>
                </c:pt>
                <c:pt idx="1">
                  <c:v>2.965646855388538E-2</c:v>
                </c:pt>
                <c:pt idx="2">
                  <c:v>3.258731164753681E-2</c:v>
                </c:pt>
                <c:pt idx="3">
                  <c:v>4.069109280148301E-2</c:v>
                </c:pt>
                <c:pt idx="4">
                  <c:v>4.4860217102202164E-2</c:v>
                </c:pt>
                <c:pt idx="5">
                  <c:v>4.5072703226491893E-2</c:v>
                </c:pt>
                <c:pt idx="6">
                  <c:v>4.4394945761084999E-2</c:v>
                </c:pt>
                <c:pt idx="7">
                  <c:v>4.5746797138031717E-2</c:v>
                </c:pt>
                <c:pt idx="8">
                  <c:v>4.2149187240574593E-2</c:v>
                </c:pt>
                <c:pt idx="9">
                  <c:v>3.70092211650834E-2</c:v>
                </c:pt>
                <c:pt idx="10">
                  <c:v>3.4071050963697842E-2</c:v>
                </c:pt>
                <c:pt idx="11">
                  <c:v>2.8912767118871332E-2</c:v>
                </c:pt>
                <c:pt idx="12">
                  <c:v>2.0783341087855685E-2</c:v>
                </c:pt>
                <c:pt idx="13">
                  <c:v>1.5119486809374302E-2</c:v>
                </c:pt>
                <c:pt idx="14">
                  <c:v>1.1217801940950839E-2</c:v>
                </c:pt>
                <c:pt idx="15">
                  <c:v>7.8216875061822479E-3</c:v>
                </c:pt>
                <c:pt idx="16">
                  <c:v>5.2571997992372482E-3</c:v>
                </c:pt>
                <c:pt idx="17">
                  <c:v>3.8430680065504345E-3</c:v>
                </c:pt>
              </c:numCache>
            </c:numRef>
          </c:xVal>
          <c:yVal>
            <c:numRef>
              <c:f>'IV Região Sul'!$K$62:$K$79</c:f>
              <c:numCache>
                <c:formatCode>General</c:formatCode>
                <c:ptCount val="18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  <c:pt idx="11">
                  <c:v>55</c:v>
                </c:pt>
                <c:pt idx="12">
                  <c:v>60</c:v>
                </c:pt>
                <c:pt idx="13">
                  <c:v>65</c:v>
                </c:pt>
                <c:pt idx="14">
                  <c:v>70</c:v>
                </c:pt>
                <c:pt idx="15">
                  <c:v>75</c:v>
                </c:pt>
                <c:pt idx="16">
                  <c:v>80</c:v>
                </c:pt>
                <c:pt idx="17">
                  <c:v>85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8B5E-4661-9BE7-FD02630DB14A}"/>
            </c:ext>
          </c:extLst>
        </c:ser>
        <c:ser>
          <c:idx val="5"/>
          <c:order val="5"/>
          <c:tx>
            <c:v>2020h</c:v>
          </c:tx>
          <c:spPr>
            <a:ln w="28575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xVal>
            <c:numRef>
              <c:f>'IV Região Sul'!$I$62:$I$79</c:f>
              <c:numCache>
                <c:formatCode>0.0%</c:formatCode>
                <c:ptCount val="18"/>
                <c:pt idx="0">
                  <c:v>-3.321011580493774E-2</c:v>
                </c:pt>
                <c:pt idx="1">
                  <c:v>-3.1759348473580279E-2</c:v>
                </c:pt>
                <c:pt idx="2">
                  <c:v>-3.4532658750947944E-2</c:v>
                </c:pt>
                <c:pt idx="3">
                  <c:v>-4.1548364406376048E-2</c:v>
                </c:pt>
                <c:pt idx="4">
                  <c:v>-4.4823581563531521E-2</c:v>
                </c:pt>
                <c:pt idx="5">
                  <c:v>-4.3153001000150203E-2</c:v>
                </c:pt>
                <c:pt idx="6">
                  <c:v>-4.2555841719818729E-2</c:v>
                </c:pt>
                <c:pt idx="7">
                  <c:v>-4.027344766063768E-2</c:v>
                </c:pt>
                <c:pt idx="8">
                  <c:v>-3.5554790279858882E-2</c:v>
                </c:pt>
                <c:pt idx="9">
                  <c:v>-3.1964507490135879E-2</c:v>
                </c:pt>
                <c:pt idx="10">
                  <c:v>-2.9502599291468683E-2</c:v>
                </c:pt>
                <c:pt idx="11">
                  <c:v>-2.3362483010268942E-2</c:v>
                </c:pt>
                <c:pt idx="12">
                  <c:v>-1.7277320037075165E-2</c:v>
                </c:pt>
                <c:pt idx="13">
                  <c:v>-1.1818624775149382E-2</c:v>
                </c:pt>
                <c:pt idx="14">
                  <c:v>-7.8070332907139899E-3</c:v>
                </c:pt>
                <c:pt idx="15">
                  <c:v>-5.2278913683007338E-3</c:v>
                </c:pt>
                <c:pt idx="16">
                  <c:v>-3.553647251052356E-3</c:v>
                </c:pt>
                <c:pt idx="17">
                  <c:v>-2.2347678589092136E-3</c:v>
                </c:pt>
              </c:numCache>
            </c:numRef>
          </c:xVal>
          <c:yVal>
            <c:numRef>
              <c:f>'IV Região Sul'!$K$62:$K$79</c:f>
              <c:numCache>
                <c:formatCode>General</c:formatCode>
                <c:ptCount val="18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  <c:pt idx="11">
                  <c:v>55</c:v>
                </c:pt>
                <c:pt idx="12">
                  <c:v>60</c:v>
                </c:pt>
                <c:pt idx="13">
                  <c:v>65</c:v>
                </c:pt>
                <c:pt idx="14">
                  <c:v>70</c:v>
                </c:pt>
                <c:pt idx="15">
                  <c:v>75</c:v>
                </c:pt>
                <c:pt idx="16">
                  <c:v>80</c:v>
                </c:pt>
                <c:pt idx="17">
                  <c:v>85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8B5E-4661-9BE7-FD02630DB1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9615151"/>
        <c:axId val="229601839"/>
      </c:scatterChart>
      <c:valAx>
        <c:axId val="229615151"/>
        <c:scaling>
          <c:orientation val="minMax"/>
          <c:max val="8.0000000000000016E-2"/>
          <c:min val="-8.0000000000000016E-2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Percentual da população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0%;0%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29601839"/>
        <c:crosses val="autoZero"/>
        <c:crossBetween val="midCat"/>
      </c:valAx>
      <c:valAx>
        <c:axId val="229601839"/>
        <c:scaling>
          <c:orientation val="minMax"/>
          <c:max val="85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Faixa etária</a:t>
                </a:r>
              </a:p>
            </c:rich>
          </c:tx>
          <c:layout>
            <c:manualLayout>
              <c:xMode val="edge"/>
              <c:yMode val="edge"/>
              <c:x val="9.1518199750865795E-3"/>
              <c:y val="0.350385781751591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@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29615151"/>
        <c:crossesAt val="-8.0000000000000016E-2"/>
        <c:crossBetween val="midCat"/>
        <c:majorUnit val="5"/>
        <c:minorUnit val="2"/>
      </c:valAx>
      <c:spPr>
        <a:noFill/>
        <a:ln>
          <a:noFill/>
        </a:ln>
        <a:effectLst/>
      </c:spPr>
    </c:plotArea>
    <c:legend>
      <c:legendPos val="b"/>
      <c:legendEntry>
        <c:idx val="1"/>
        <c:delete val="1"/>
      </c:legendEntry>
      <c:legendEntry>
        <c:idx val="3"/>
        <c:delete val="1"/>
      </c:legendEntry>
      <c:legendEntry>
        <c:idx val="5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'V Região Leste'!$A$59:$J$59</c:f>
          <c:strCache>
            <c:ptCount val="10"/>
            <c:pt idx="0">
              <c:v>V Região Leste</c:v>
            </c:pt>
          </c:strCache>
        </c:strRef>
      </c:tx>
      <c:layout>
        <c:manualLayout>
          <c:xMode val="edge"/>
          <c:yMode val="edge"/>
          <c:x val="0.39050699270341355"/>
          <c:y val="2.281988004289829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9.8561736607013256E-2"/>
          <c:y val="0.11143131604226705"/>
          <c:w val="0.84449583603886336"/>
          <c:h val="0.69153342863842304"/>
        </c:manualLayout>
      </c:layout>
      <c:scatterChart>
        <c:scatterStyle val="smoothMarker"/>
        <c:varyColors val="0"/>
        <c:ser>
          <c:idx val="0"/>
          <c:order val="0"/>
          <c:tx>
            <c:v>2010</c:v>
          </c:tx>
          <c:spPr>
            <a:ln w="28575" cap="rnd">
              <a:solidFill>
                <a:schemeClr val="bg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'V Região Leste'!$D$62:$D$79</c:f>
              <c:numCache>
                <c:formatCode>0.0%</c:formatCode>
                <c:ptCount val="18"/>
                <c:pt idx="0">
                  <c:v>4.6103003730122376E-2</c:v>
                </c:pt>
                <c:pt idx="1">
                  <c:v>4.6841549262856767E-2</c:v>
                </c:pt>
                <c:pt idx="2">
                  <c:v>4.6313348976787232E-2</c:v>
                </c:pt>
                <c:pt idx="3">
                  <c:v>4.5425224601980049E-2</c:v>
                </c:pt>
                <c:pt idx="4">
                  <c:v>4.952929408135219E-2</c:v>
                </c:pt>
                <c:pt idx="5">
                  <c:v>5.3740873353464155E-2</c:v>
                </c:pt>
                <c:pt idx="6">
                  <c:v>5.2114203445922574E-2</c:v>
                </c:pt>
                <c:pt idx="7">
                  <c:v>4.2041003300083202E-2</c:v>
                </c:pt>
                <c:pt idx="8">
                  <c:v>3.4136696364299272E-2</c:v>
                </c:pt>
                <c:pt idx="9">
                  <c:v>2.6442734675180195E-2</c:v>
                </c:pt>
                <c:pt idx="10">
                  <c:v>1.8832911084727066E-2</c:v>
                </c:pt>
                <c:pt idx="11">
                  <c:v>1.2508530668336964E-2</c:v>
                </c:pt>
                <c:pt idx="12">
                  <c:v>8.1006291660044687E-3</c:v>
                </c:pt>
                <c:pt idx="13">
                  <c:v>4.9547991436611292E-3</c:v>
                </c:pt>
                <c:pt idx="14">
                  <c:v>3.5571718380435088E-3</c:v>
                </c:pt>
                <c:pt idx="15">
                  <c:v>2.1081268054633671E-3</c:v>
                </c:pt>
                <c:pt idx="16">
                  <c:v>1.3602325950994231E-3</c:v>
                </c:pt>
                <c:pt idx="17">
                  <c:v>9.8628548991745116E-4</c:v>
                </c:pt>
              </c:numCache>
            </c:numRef>
          </c:xVal>
          <c:yVal>
            <c:numRef>
              <c:f>'V Região Leste'!$K$62:$K$79</c:f>
              <c:numCache>
                <c:formatCode>General</c:formatCode>
                <c:ptCount val="18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  <c:pt idx="11">
                  <c:v>55</c:v>
                </c:pt>
                <c:pt idx="12">
                  <c:v>60</c:v>
                </c:pt>
                <c:pt idx="13">
                  <c:v>65</c:v>
                </c:pt>
                <c:pt idx="14">
                  <c:v>70</c:v>
                </c:pt>
                <c:pt idx="15">
                  <c:v>75</c:v>
                </c:pt>
                <c:pt idx="16">
                  <c:v>80</c:v>
                </c:pt>
                <c:pt idx="17">
                  <c:v>85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EB15-4870-B0F7-9AA1515A9B0C}"/>
            </c:ext>
          </c:extLst>
        </c:ser>
        <c:ser>
          <c:idx val="1"/>
          <c:order val="1"/>
          <c:tx>
            <c:v>2010h</c:v>
          </c:tx>
          <c:spPr>
            <a:ln w="28575" cap="rnd">
              <a:solidFill>
                <a:schemeClr val="bg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'V Região Leste'!$C$62:$C$79</c:f>
              <c:numCache>
                <c:formatCode>0.0%</c:formatCode>
                <c:ptCount val="18"/>
                <c:pt idx="0">
                  <c:v>-4.9066534538689505E-2</c:v>
                </c:pt>
                <c:pt idx="1">
                  <c:v>-4.9748988005646602E-2</c:v>
                </c:pt>
                <c:pt idx="2">
                  <c:v>-4.7056568848336401E-2</c:v>
                </c:pt>
                <c:pt idx="3">
                  <c:v>-4.5504688361831219E-2</c:v>
                </c:pt>
                <c:pt idx="4">
                  <c:v>-5.5863023175371847E-2</c:v>
                </c:pt>
                <c:pt idx="5">
                  <c:v>-5.7078351267213251E-2</c:v>
                </c:pt>
                <c:pt idx="6">
                  <c:v>-5.1043779857339176E-2</c:v>
                </c:pt>
                <c:pt idx="7">
                  <c:v>-4.1283760412089712E-2</c:v>
                </c:pt>
                <c:pt idx="8">
                  <c:v>-3.3762749259117299E-2</c:v>
                </c:pt>
                <c:pt idx="9">
                  <c:v>-2.5984649471332281E-2</c:v>
                </c:pt>
                <c:pt idx="10">
                  <c:v>-1.7991530098067629E-2</c:v>
                </c:pt>
                <c:pt idx="11">
                  <c:v>-1.1872820589527612E-2</c:v>
                </c:pt>
                <c:pt idx="12">
                  <c:v>-7.8435405311918626E-3</c:v>
                </c:pt>
                <c:pt idx="13">
                  <c:v>-4.795871623958791E-3</c:v>
                </c:pt>
                <c:pt idx="14">
                  <c:v>-2.8513466770125366E-3</c:v>
                </c:pt>
                <c:pt idx="15">
                  <c:v>-1.5378574700608599E-3</c:v>
                </c:pt>
                <c:pt idx="16">
                  <c:v>-9.6291379584357792E-4</c:v>
                </c:pt>
                <c:pt idx="17">
                  <c:v>-6.5440743406845097E-4</c:v>
                </c:pt>
              </c:numCache>
            </c:numRef>
          </c:xVal>
          <c:yVal>
            <c:numRef>
              <c:f>'V Região Leste'!$K$62:$K$79</c:f>
              <c:numCache>
                <c:formatCode>General</c:formatCode>
                <c:ptCount val="18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  <c:pt idx="11">
                  <c:v>55</c:v>
                </c:pt>
                <c:pt idx="12">
                  <c:v>60</c:v>
                </c:pt>
                <c:pt idx="13">
                  <c:v>65</c:v>
                </c:pt>
                <c:pt idx="14">
                  <c:v>70</c:v>
                </c:pt>
                <c:pt idx="15">
                  <c:v>75</c:v>
                </c:pt>
                <c:pt idx="16">
                  <c:v>80</c:v>
                </c:pt>
                <c:pt idx="17">
                  <c:v>85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EB15-4870-B0F7-9AA1515A9B0C}"/>
            </c:ext>
          </c:extLst>
        </c:ser>
        <c:ser>
          <c:idx val="2"/>
          <c:order val="2"/>
          <c:tx>
            <c:v>2015</c:v>
          </c:tx>
          <c:spPr>
            <a:ln w="28575" cap="rnd">
              <a:solidFill>
                <a:srgbClr val="C00000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'V Região Leste'!$G$62:$G$79</c:f>
              <c:numCache>
                <c:formatCode>0.0%</c:formatCode>
                <c:ptCount val="18"/>
                <c:pt idx="0">
                  <c:v>4.0571937840288612E-2</c:v>
                </c:pt>
                <c:pt idx="1">
                  <c:v>4.1467050137964048E-2</c:v>
                </c:pt>
                <c:pt idx="2">
                  <c:v>4.4926853758109522E-2</c:v>
                </c:pt>
                <c:pt idx="3">
                  <c:v>4.4743939505975848E-2</c:v>
                </c:pt>
                <c:pt idx="4">
                  <c:v>4.3564726348603429E-2</c:v>
                </c:pt>
                <c:pt idx="5">
                  <c:v>4.7464302532389445E-2</c:v>
                </c:pt>
                <c:pt idx="6">
                  <c:v>5.002121026966231E-2</c:v>
                </c:pt>
                <c:pt idx="7">
                  <c:v>4.7117932991115039E-2</c:v>
                </c:pt>
                <c:pt idx="8">
                  <c:v>3.8408101155473225E-2</c:v>
                </c:pt>
                <c:pt idx="9">
                  <c:v>3.079575483263346E-2</c:v>
                </c:pt>
                <c:pt idx="10">
                  <c:v>2.384112145895521E-2</c:v>
                </c:pt>
                <c:pt idx="11">
                  <c:v>1.7069402337410635E-2</c:v>
                </c:pt>
                <c:pt idx="12">
                  <c:v>1.1157769380154193E-2</c:v>
                </c:pt>
                <c:pt idx="13">
                  <c:v>7.1842491369949911E-3</c:v>
                </c:pt>
                <c:pt idx="14">
                  <c:v>4.2031360064759427E-3</c:v>
                </c:pt>
                <c:pt idx="15">
                  <c:v>2.8877101081529162E-3</c:v>
                </c:pt>
                <c:pt idx="16">
                  <c:v>9.0289588287261E-4</c:v>
                </c:pt>
                <c:pt idx="17">
                  <c:v>8.094928605064779E-4</c:v>
                </c:pt>
              </c:numCache>
            </c:numRef>
          </c:xVal>
          <c:yVal>
            <c:numRef>
              <c:f>'V Região Leste'!$K$62:$K$79</c:f>
              <c:numCache>
                <c:formatCode>General</c:formatCode>
                <c:ptCount val="18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  <c:pt idx="11">
                  <c:v>55</c:v>
                </c:pt>
                <c:pt idx="12">
                  <c:v>60</c:v>
                </c:pt>
                <c:pt idx="13">
                  <c:v>65</c:v>
                </c:pt>
                <c:pt idx="14">
                  <c:v>70</c:v>
                </c:pt>
                <c:pt idx="15">
                  <c:v>75</c:v>
                </c:pt>
                <c:pt idx="16">
                  <c:v>80</c:v>
                </c:pt>
                <c:pt idx="17">
                  <c:v>85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EB15-4870-B0F7-9AA1515A9B0C}"/>
            </c:ext>
          </c:extLst>
        </c:ser>
        <c:ser>
          <c:idx val="3"/>
          <c:order val="3"/>
          <c:tx>
            <c:v>2015h</c:v>
          </c:tx>
          <c:spPr>
            <a:ln w="28575" cap="rnd">
              <a:solidFill>
                <a:srgbClr val="C00000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'V Região Leste'!$F$62:$F$79</c:f>
              <c:numCache>
                <c:formatCode>0.0%</c:formatCode>
                <c:ptCount val="18"/>
                <c:pt idx="0">
                  <c:v>-4.2541184895174569E-2</c:v>
                </c:pt>
                <c:pt idx="1">
                  <c:v>-4.3914987682476425E-2</c:v>
                </c:pt>
                <c:pt idx="2">
                  <c:v>-4.7156850917100923E-2</c:v>
                </c:pt>
                <c:pt idx="3">
                  <c:v>-4.5463921136714783E-2</c:v>
                </c:pt>
                <c:pt idx="4">
                  <c:v>-4.8195959540924142E-2</c:v>
                </c:pt>
                <c:pt idx="5">
                  <c:v>-5.1332744375386749E-2</c:v>
                </c:pt>
                <c:pt idx="6">
                  <c:v>-5.0527143307478858E-2</c:v>
                </c:pt>
                <c:pt idx="7">
                  <c:v>-4.5117551595440376E-2</c:v>
                </c:pt>
                <c:pt idx="8">
                  <c:v>-3.6878626664227809E-2</c:v>
                </c:pt>
                <c:pt idx="9">
                  <c:v>-2.9842265645979194E-2</c:v>
                </c:pt>
                <c:pt idx="10">
                  <c:v>-2.2541262731026537E-2</c:v>
                </c:pt>
                <c:pt idx="11">
                  <c:v>-1.5683924172313009E-2</c:v>
                </c:pt>
                <c:pt idx="12">
                  <c:v>-1.0095310000739441E-2</c:v>
                </c:pt>
                <c:pt idx="13">
                  <c:v>-6.5109690174391223E-3</c:v>
                </c:pt>
                <c:pt idx="14">
                  <c:v>-3.7633634428354042E-3</c:v>
                </c:pt>
                <c:pt idx="15">
                  <c:v>-2.1288105514280934E-3</c:v>
                </c:pt>
                <c:pt idx="16">
                  <c:v>-6.3825398616856909E-4</c:v>
                </c:pt>
                <c:pt idx="17">
                  <c:v>-5.2928379340808171E-4</c:v>
                </c:pt>
              </c:numCache>
            </c:numRef>
          </c:xVal>
          <c:yVal>
            <c:numRef>
              <c:f>'V Região Leste'!$K$62:$K$79</c:f>
              <c:numCache>
                <c:formatCode>General</c:formatCode>
                <c:ptCount val="18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  <c:pt idx="11">
                  <c:v>55</c:v>
                </c:pt>
                <c:pt idx="12">
                  <c:v>60</c:v>
                </c:pt>
                <c:pt idx="13">
                  <c:v>65</c:v>
                </c:pt>
                <c:pt idx="14">
                  <c:v>70</c:v>
                </c:pt>
                <c:pt idx="15">
                  <c:v>75</c:v>
                </c:pt>
                <c:pt idx="16">
                  <c:v>80</c:v>
                </c:pt>
                <c:pt idx="17">
                  <c:v>85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EB15-4870-B0F7-9AA1515A9B0C}"/>
            </c:ext>
          </c:extLst>
        </c:ser>
        <c:ser>
          <c:idx val="4"/>
          <c:order val="4"/>
          <c:tx>
            <c:v>2020</c:v>
          </c:tx>
          <c:spPr>
            <a:ln w="28575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xVal>
            <c:numRef>
              <c:f>'V Região Leste'!$J$62:$J$79</c:f>
              <c:numCache>
                <c:formatCode>0.0%</c:formatCode>
                <c:ptCount val="18"/>
                <c:pt idx="0">
                  <c:v>3.9389213650845287E-2</c:v>
                </c:pt>
                <c:pt idx="1">
                  <c:v>3.424830097938851E-2</c:v>
                </c:pt>
                <c:pt idx="2">
                  <c:v>3.8697167714303024E-2</c:v>
                </c:pt>
                <c:pt idx="3">
                  <c:v>4.6309673016267865E-2</c:v>
                </c:pt>
                <c:pt idx="4">
                  <c:v>4.7722467255384086E-2</c:v>
                </c:pt>
                <c:pt idx="5">
                  <c:v>4.2546473914333006E-2</c:v>
                </c:pt>
                <c:pt idx="6">
                  <c:v>4.2351935655673661E-2</c:v>
                </c:pt>
                <c:pt idx="7">
                  <c:v>4.4778880161243512E-2</c:v>
                </c:pt>
                <c:pt idx="8">
                  <c:v>4.2887713154932186E-2</c:v>
                </c:pt>
                <c:pt idx="9">
                  <c:v>3.5514394236564904E-2</c:v>
                </c:pt>
                <c:pt idx="10">
                  <c:v>2.8498260317703302E-2</c:v>
                </c:pt>
                <c:pt idx="11">
                  <c:v>2.073586488201733E-2</c:v>
                </c:pt>
                <c:pt idx="12">
                  <c:v>1.4666909042202046E-2</c:v>
                </c:pt>
                <c:pt idx="13">
                  <c:v>9.2262161033030039E-3</c:v>
                </c:pt>
                <c:pt idx="14">
                  <c:v>6.1454954825665015E-3</c:v>
                </c:pt>
                <c:pt idx="15">
                  <c:v>3.5335801736812058E-3</c:v>
                </c:pt>
                <c:pt idx="16">
                  <c:v>2.2706760682861178E-3</c:v>
                </c:pt>
                <c:pt idx="17">
                  <c:v>7.2074830257396437E-4</c:v>
                </c:pt>
              </c:numCache>
            </c:numRef>
          </c:xVal>
          <c:yVal>
            <c:numRef>
              <c:f>'V Região Leste'!$K$62:$K$79</c:f>
              <c:numCache>
                <c:formatCode>General</c:formatCode>
                <c:ptCount val="18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  <c:pt idx="11">
                  <c:v>55</c:v>
                </c:pt>
                <c:pt idx="12">
                  <c:v>60</c:v>
                </c:pt>
                <c:pt idx="13">
                  <c:v>65</c:v>
                </c:pt>
                <c:pt idx="14">
                  <c:v>70</c:v>
                </c:pt>
                <c:pt idx="15">
                  <c:v>75</c:v>
                </c:pt>
                <c:pt idx="16">
                  <c:v>80</c:v>
                </c:pt>
                <c:pt idx="17">
                  <c:v>85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EB15-4870-B0F7-9AA1515A9B0C}"/>
            </c:ext>
          </c:extLst>
        </c:ser>
        <c:ser>
          <c:idx val="5"/>
          <c:order val="5"/>
          <c:tx>
            <c:v>2020h</c:v>
          </c:tx>
          <c:spPr>
            <a:ln w="28575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xVal>
            <c:numRef>
              <c:f>'V Região Leste'!$I$62:$I$79</c:f>
              <c:numCache>
                <c:formatCode>0.0%</c:formatCode>
                <c:ptCount val="18"/>
                <c:pt idx="0">
                  <c:v>-4.0942330568338736E-2</c:v>
                </c:pt>
                <c:pt idx="1">
                  <c:v>-3.6120333075012036E-2</c:v>
                </c:pt>
                <c:pt idx="2">
                  <c:v>-4.1586539228161488E-2</c:v>
                </c:pt>
                <c:pt idx="3">
                  <c:v>-4.8998127967904377E-2</c:v>
                </c:pt>
                <c:pt idx="4">
                  <c:v>-5.1533503634038455E-2</c:v>
                </c:pt>
                <c:pt idx="5">
                  <c:v>-4.68996660958085E-2</c:v>
                </c:pt>
                <c:pt idx="6">
                  <c:v>-4.3799810564384194E-2</c:v>
                </c:pt>
                <c:pt idx="7">
                  <c:v>-4.337246422568989E-2</c:v>
                </c:pt>
                <c:pt idx="8">
                  <c:v>-3.9657102400474549E-2</c:v>
                </c:pt>
                <c:pt idx="9">
                  <c:v>-3.2299729241013771E-2</c:v>
                </c:pt>
                <c:pt idx="10">
                  <c:v>-2.54207288487481E-2</c:v>
                </c:pt>
                <c:pt idx="11">
                  <c:v>-1.8889346000644208E-2</c:v>
                </c:pt>
                <c:pt idx="12">
                  <c:v>-1.2447259402416739E-2</c:v>
                </c:pt>
                <c:pt idx="13">
                  <c:v>-8.0908780691599461E-3</c:v>
                </c:pt>
                <c:pt idx="14">
                  <c:v>-5.1823716446136817E-3</c:v>
                </c:pt>
                <c:pt idx="15">
                  <c:v>-2.6980224069804155E-3</c:v>
                </c:pt>
                <c:pt idx="16">
                  <c:v>-1.3522003552715084E-3</c:v>
                </c:pt>
                <c:pt idx="17">
                  <c:v>-4.6561616006990619E-4</c:v>
                </c:pt>
              </c:numCache>
            </c:numRef>
          </c:xVal>
          <c:yVal>
            <c:numRef>
              <c:f>'V Região Leste'!$K$62:$K$79</c:f>
              <c:numCache>
                <c:formatCode>General</c:formatCode>
                <c:ptCount val="18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  <c:pt idx="11">
                  <c:v>55</c:v>
                </c:pt>
                <c:pt idx="12">
                  <c:v>60</c:v>
                </c:pt>
                <c:pt idx="13">
                  <c:v>65</c:v>
                </c:pt>
                <c:pt idx="14">
                  <c:v>70</c:v>
                </c:pt>
                <c:pt idx="15">
                  <c:v>75</c:v>
                </c:pt>
                <c:pt idx="16">
                  <c:v>80</c:v>
                </c:pt>
                <c:pt idx="17">
                  <c:v>85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EB15-4870-B0F7-9AA1515A9B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9615151"/>
        <c:axId val="229601839"/>
      </c:scatterChart>
      <c:valAx>
        <c:axId val="229615151"/>
        <c:scaling>
          <c:orientation val="minMax"/>
          <c:min val="-8.0000000000000016E-2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Percentual da população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0%;0%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29601839"/>
        <c:crosses val="autoZero"/>
        <c:crossBetween val="midCat"/>
      </c:valAx>
      <c:valAx>
        <c:axId val="229601839"/>
        <c:scaling>
          <c:orientation val="minMax"/>
          <c:max val="85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Faixa etária</a:t>
                </a:r>
              </a:p>
            </c:rich>
          </c:tx>
          <c:layout>
            <c:manualLayout>
              <c:xMode val="edge"/>
              <c:yMode val="edge"/>
              <c:x val="9.1518199750865795E-3"/>
              <c:y val="0.350385781751591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@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29615151"/>
        <c:crossesAt val="-8.0000000000000016E-2"/>
        <c:crossBetween val="midCat"/>
        <c:majorUnit val="5"/>
        <c:minorUnit val="2"/>
      </c:valAx>
      <c:spPr>
        <a:noFill/>
        <a:ln>
          <a:noFill/>
        </a:ln>
        <a:effectLst/>
      </c:spPr>
    </c:plotArea>
    <c:legend>
      <c:legendPos val="b"/>
      <c:legendEntry>
        <c:idx val="1"/>
        <c:delete val="1"/>
      </c:legendEntry>
      <c:legendEntry>
        <c:idx val="3"/>
        <c:delete val="1"/>
      </c:legendEntry>
      <c:legendEntry>
        <c:idx val="5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'VI Região Norte'!$A$59:$J$59</c:f>
          <c:strCache>
            <c:ptCount val="10"/>
            <c:pt idx="0">
              <c:v>VI Região Norte</c:v>
            </c:pt>
          </c:strCache>
        </c:strRef>
      </c:tx>
      <c:layout>
        <c:manualLayout>
          <c:xMode val="edge"/>
          <c:yMode val="edge"/>
          <c:x val="0.39050699270341355"/>
          <c:y val="2.281988004289829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9.8561736607013256E-2"/>
          <c:y val="0.11143131604226705"/>
          <c:w val="0.84449583603886336"/>
          <c:h val="0.69153342863842304"/>
        </c:manualLayout>
      </c:layout>
      <c:scatterChart>
        <c:scatterStyle val="smoothMarker"/>
        <c:varyColors val="0"/>
        <c:ser>
          <c:idx val="0"/>
          <c:order val="0"/>
          <c:tx>
            <c:v>2010</c:v>
          </c:tx>
          <c:spPr>
            <a:ln w="28575" cap="rnd">
              <a:solidFill>
                <a:schemeClr val="bg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'VI Região Norte'!$D$62:$D$79</c:f>
              <c:numCache>
                <c:formatCode>0.0%</c:formatCode>
                <c:ptCount val="18"/>
                <c:pt idx="0">
                  <c:v>4.244872169617734E-2</c:v>
                </c:pt>
                <c:pt idx="1">
                  <c:v>4.5578418086102079E-2</c:v>
                </c:pt>
                <c:pt idx="2">
                  <c:v>4.5926818250263512E-2</c:v>
                </c:pt>
                <c:pt idx="3">
                  <c:v>4.6041967457062634E-2</c:v>
                </c:pt>
                <c:pt idx="4">
                  <c:v>4.8433527905967388E-2</c:v>
                </c:pt>
                <c:pt idx="5">
                  <c:v>5.0083999870088075E-2</c:v>
                </c:pt>
                <c:pt idx="6">
                  <c:v>4.8173704054728352E-2</c:v>
                </c:pt>
                <c:pt idx="7">
                  <c:v>4.3110091499331246E-2</c:v>
                </c:pt>
                <c:pt idx="8">
                  <c:v>3.7636075360727037E-2</c:v>
                </c:pt>
                <c:pt idx="9">
                  <c:v>3.1524309769081549E-2</c:v>
                </c:pt>
                <c:pt idx="10">
                  <c:v>2.4077994396071934E-2</c:v>
                </c:pt>
                <c:pt idx="11">
                  <c:v>1.7174947075653028E-2</c:v>
                </c:pt>
                <c:pt idx="12">
                  <c:v>1.23947787216076E-2</c:v>
                </c:pt>
                <c:pt idx="13">
                  <c:v>9.2887026817955014E-3</c:v>
                </c:pt>
                <c:pt idx="14">
                  <c:v>6.8056133762042685E-3</c:v>
                </c:pt>
                <c:pt idx="15">
                  <c:v>4.0892731132507213E-3</c:v>
                </c:pt>
                <c:pt idx="16">
                  <c:v>2.5096621994679514E-3</c:v>
                </c:pt>
                <c:pt idx="17">
                  <c:v>2.016587390866601E-3</c:v>
                </c:pt>
              </c:numCache>
            </c:numRef>
          </c:xVal>
          <c:yVal>
            <c:numRef>
              <c:f>'VI Região Norte'!$K$62:$K$79</c:f>
              <c:numCache>
                <c:formatCode>General</c:formatCode>
                <c:ptCount val="18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  <c:pt idx="11">
                  <c:v>55</c:v>
                </c:pt>
                <c:pt idx="12">
                  <c:v>60</c:v>
                </c:pt>
                <c:pt idx="13">
                  <c:v>65</c:v>
                </c:pt>
                <c:pt idx="14">
                  <c:v>70</c:v>
                </c:pt>
                <c:pt idx="15">
                  <c:v>75</c:v>
                </c:pt>
                <c:pt idx="16">
                  <c:v>80</c:v>
                </c:pt>
                <c:pt idx="17">
                  <c:v>85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121D-4E1A-8B89-2449374F2131}"/>
            </c:ext>
          </c:extLst>
        </c:ser>
        <c:ser>
          <c:idx val="1"/>
          <c:order val="1"/>
          <c:tx>
            <c:v>2010h</c:v>
          </c:tx>
          <c:spPr>
            <a:ln w="28575" cap="rnd">
              <a:solidFill>
                <a:schemeClr val="bg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'VI Região Norte'!$C$62:$C$79</c:f>
              <c:numCache>
                <c:formatCode>0.0%</c:formatCode>
                <c:ptCount val="18"/>
                <c:pt idx="0">
                  <c:v>-4.4506644699741062E-2</c:v>
                </c:pt>
                <c:pt idx="1">
                  <c:v>-4.7163934087413012E-2</c:v>
                </c:pt>
                <c:pt idx="2">
                  <c:v>-4.7854829328207719E-2</c:v>
                </c:pt>
                <c:pt idx="3">
                  <c:v>-4.4893427932835538E-2</c:v>
                </c:pt>
                <c:pt idx="4">
                  <c:v>-4.6304743852065747E-2</c:v>
                </c:pt>
                <c:pt idx="5">
                  <c:v>-4.5548892648461285E-2</c:v>
                </c:pt>
                <c:pt idx="6">
                  <c:v>-4.2856172735620375E-2</c:v>
                </c:pt>
                <c:pt idx="7">
                  <c:v>-3.7352631159375357E-2</c:v>
                </c:pt>
                <c:pt idx="8">
                  <c:v>-3.4187504244281658E-2</c:v>
                </c:pt>
                <c:pt idx="9">
                  <c:v>-2.7429131568302671E-2</c:v>
                </c:pt>
                <c:pt idx="10">
                  <c:v>-2.0785908099122799E-2</c:v>
                </c:pt>
                <c:pt idx="11">
                  <c:v>-1.4919203639895953E-2</c:v>
                </c:pt>
                <c:pt idx="12">
                  <c:v>-1.0271899755234123E-2</c:v>
                </c:pt>
                <c:pt idx="13">
                  <c:v>-7.1805864342424216E-3</c:v>
                </c:pt>
                <c:pt idx="14">
                  <c:v>-5.4031550882662959E-3</c:v>
                </c:pt>
                <c:pt idx="15">
                  <c:v>-3.2891337531850565E-3</c:v>
                </c:pt>
                <c:pt idx="16">
                  <c:v>-1.5618956511982899E-3</c:v>
                </c:pt>
                <c:pt idx="17">
                  <c:v>-1.1751124181038173E-3</c:v>
                </c:pt>
              </c:numCache>
            </c:numRef>
          </c:xVal>
          <c:yVal>
            <c:numRef>
              <c:f>'VI Região Norte'!$K$62:$K$79</c:f>
              <c:numCache>
                <c:formatCode>General</c:formatCode>
                <c:ptCount val="18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  <c:pt idx="11">
                  <c:v>55</c:v>
                </c:pt>
                <c:pt idx="12">
                  <c:v>60</c:v>
                </c:pt>
                <c:pt idx="13">
                  <c:v>65</c:v>
                </c:pt>
                <c:pt idx="14">
                  <c:v>70</c:v>
                </c:pt>
                <c:pt idx="15">
                  <c:v>75</c:v>
                </c:pt>
                <c:pt idx="16">
                  <c:v>80</c:v>
                </c:pt>
                <c:pt idx="17">
                  <c:v>85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121D-4E1A-8B89-2449374F2131}"/>
            </c:ext>
          </c:extLst>
        </c:ser>
        <c:ser>
          <c:idx val="2"/>
          <c:order val="2"/>
          <c:tx>
            <c:v>2015</c:v>
          </c:tx>
          <c:spPr>
            <a:ln w="28575" cap="rnd">
              <a:solidFill>
                <a:srgbClr val="C00000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'VI Região Norte'!$G$62:$G$79</c:f>
              <c:numCache>
                <c:formatCode>0.0%</c:formatCode>
                <c:ptCount val="18"/>
                <c:pt idx="0">
                  <c:v>3.5100888091293941E-2</c:v>
                </c:pt>
                <c:pt idx="1">
                  <c:v>3.7364255475796061E-2</c:v>
                </c:pt>
                <c:pt idx="2">
                  <c:v>4.4116970366280137E-2</c:v>
                </c:pt>
                <c:pt idx="3">
                  <c:v>4.5575073624148719E-2</c:v>
                </c:pt>
                <c:pt idx="4">
                  <c:v>4.4919358549604271E-2</c:v>
                </c:pt>
                <c:pt idx="5">
                  <c:v>4.5178193447450762E-2</c:v>
                </c:pt>
                <c:pt idx="6">
                  <c:v>4.6061108043438249E-2</c:v>
                </c:pt>
                <c:pt idx="7">
                  <c:v>4.4197496778943496E-2</c:v>
                </c:pt>
                <c:pt idx="8">
                  <c:v>3.9846194551812993E-2</c:v>
                </c:pt>
                <c:pt idx="9">
                  <c:v>3.5411489968709735E-2</c:v>
                </c:pt>
                <c:pt idx="10">
                  <c:v>2.9648099576661143E-2</c:v>
                </c:pt>
                <c:pt idx="11">
                  <c:v>2.2579030922142463E-2</c:v>
                </c:pt>
                <c:pt idx="12">
                  <c:v>1.6108158475980121E-2</c:v>
                </c:pt>
                <c:pt idx="13">
                  <c:v>1.1420370881649182E-2</c:v>
                </c:pt>
                <c:pt idx="14">
                  <c:v>8.294220504325418E-3</c:v>
                </c:pt>
                <c:pt idx="15">
                  <c:v>5.8640484078777838E-3</c:v>
                </c:pt>
                <c:pt idx="16">
                  <c:v>3.0082367016381374E-3</c:v>
                </c:pt>
                <c:pt idx="17">
                  <c:v>2.2691192711209278E-3</c:v>
                </c:pt>
              </c:numCache>
            </c:numRef>
          </c:xVal>
          <c:yVal>
            <c:numRef>
              <c:f>'VI Região Norte'!$K$62:$K$79</c:f>
              <c:numCache>
                <c:formatCode>General</c:formatCode>
                <c:ptCount val="18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  <c:pt idx="11">
                  <c:v>55</c:v>
                </c:pt>
                <c:pt idx="12">
                  <c:v>60</c:v>
                </c:pt>
                <c:pt idx="13">
                  <c:v>65</c:v>
                </c:pt>
                <c:pt idx="14">
                  <c:v>70</c:v>
                </c:pt>
                <c:pt idx="15">
                  <c:v>75</c:v>
                </c:pt>
                <c:pt idx="16">
                  <c:v>80</c:v>
                </c:pt>
                <c:pt idx="17">
                  <c:v>85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121D-4E1A-8B89-2449374F2131}"/>
            </c:ext>
          </c:extLst>
        </c:ser>
        <c:ser>
          <c:idx val="3"/>
          <c:order val="3"/>
          <c:tx>
            <c:v>2015h</c:v>
          </c:tx>
          <c:spPr>
            <a:ln w="28575" cap="rnd">
              <a:solidFill>
                <a:srgbClr val="C00000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'VI Região Norte'!$F$62:$F$79</c:f>
              <c:numCache>
                <c:formatCode>0.0%</c:formatCode>
                <c:ptCount val="18"/>
                <c:pt idx="0">
                  <c:v>-3.7007638505429784E-2</c:v>
                </c:pt>
                <c:pt idx="1">
                  <c:v>-3.9268129946622495E-2</c:v>
                </c:pt>
                <c:pt idx="2">
                  <c:v>-4.5356501932633901E-2</c:v>
                </c:pt>
                <c:pt idx="3">
                  <c:v>-4.7004417448923246E-2</c:v>
                </c:pt>
                <c:pt idx="4">
                  <c:v>-4.3035615681943674E-2</c:v>
                </c:pt>
                <c:pt idx="5">
                  <c:v>-4.3369225105834713E-2</c:v>
                </c:pt>
                <c:pt idx="6">
                  <c:v>-4.2026159580342351E-2</c:v>
                </c:pt>
                <c:pt idx="7">
                  <c:v>-3.9325648812810601E-2</c:v>
                </c:pt>
                <c:pt idx="8">
                  <c:v>-3.4491188109699984E-2</c:v>
                </c:pt>
                <c:pt idx="9">
                  <c:v>-3.1687143383029637E-2</c:v>
                </c:pt>
                <c:pt idx="10">
                  <c:v>-2.5319804896005889E-2</c:v>
                </c:pt>
                <c:pt idx="11">
                  <c:v>-1.8961094238910361E-2</c:v>
                </c:pt>
                <c:pt idx="12">
                  <c:v>-1.3393267991901344E-2</c:v>
                </c:pt>
                <c:pt idx="13">
                  <c:v>-9.0160822749861952E-3</c:v>
                </c:pt>
                <c:pt idx="14">
                  <c:v>-6.0538606662985462E-3</c:v>
                </c:pt>
                <c:pt idx="15">
                  <c:v>-4.2966593042517943E-3</c:v>
                </c:pt>
                <c:pt idx="16">
                  <c:v>-2.205848518314007E-3</c:v>
                </c:pt>
                <c:pt idx="17">
                  <c:v>-1.2193999631879256E-3</c:v>
                </c:pt>
              </c:numCache>
            </c:numRef>
          </c:xVal>
          <c:yVal>
            <c:numRef>
              <c:f>'VI Região Norte'!$K$62:$K$79</c:f>
              <c:numCache>
                <c:formatCode>General</c:formatCode>
                <c:ptCount val="18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  <c:pt idx="11">
                  <c:v>55</c:v>
                </c:pt>
                <c:pt idx="12">
                  <c:v>60</c:v>
                </c:pt>
                <c:pt idx="13">
                  <c:v>65</c:v>
                </c:pt>
                <c:pt idx="14">
                  <c:v>70</c:v>
                </c:pt>
                <c:pt idx="15">
                  <c:v>75</c:v>
                </c:pt>
                <c:pt idx="16">
                  <c:v>80</c:v>
                </c:pt>
                <c:pt idx="17">
                  <c:v>85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121D-4E1A-8B89-2449374F2131}"/>
            </c:ext>
          </c:extLst>
        </c:ser>
        <c:ser>
          <c:idx val="4"/>
          <c:order val="4"/>
          <c:tx>
            <c:v>2020</c:v>
          </c:tx>
          <c:spPr>
            <a:ln w="28575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xVal>
            <c:numRef>
              <c:f>'VI Região Norte'!$J$62:$J$79</c:f>
              <c:numCache>
                <c:formatCode>0.0%</c:formatCode>
                <c:ptCount val="18"/>
                <c:pt idx="0">
                  <c:v>3.2365650158025498E-2</c:v>
                </c:pt>
                <c:pt idx="1">
                  <c:v>3.2802262496971879E-2</c:v>
                </c:pt>
                <c:pt idx="2">
                  <c:v>3.7055711734449562E-2</c:v>
                </c:pt>
                <c:pt idx="3">
                  <c:v>4.2700686748956357E-2</c:v>
                </c:pt>
                <c:pt idx="4">
                  <c:v>4.2700686748956357E-2</c:v>
                </c:pt>
                <c:pt idx="5">
                  <c:v>4.1678168819681921E-2</c:v>
                </c:pt>
                <c:pt idx="6">
                  <c:v>4.1038743007160441E-2</c:v>
                </c:pt>
                <c:pt idx="7">
                  <c:v>4.247533844498403E-2</c:v>
                </c:pt>
                <c:pt idx="8">
                  <c:v>4.0973955369768396E-2</c:v>
                </c:pt>
                <c:pt idx="9">
                  <c:v>3.8052877979527104E-2</c:v>
                </c:pt>
                <c:pt idx="10">
                  <c:v>3.4103648952412073E-2</c:v>
                </c:pt>
                <c:pt idx="11">
                  <c:v>2.8540362698095244E-2</c:v>
                </c:pt>
                <c:pt idx="12">
                  <c:v>2.1968642783502249E-2</c:v>
                </c:pt>
                <c:pt idx="13">
                  <c:v>1.5084252097147654E-2</c:v>
                </c:pt>
                <c:pt idx="14">
                  <c:v>1.0363205128927399E-2</c:v>
                </c:pt>
                <c:pt idx="15">
                  <c:v>7.2280468499123958E-3</c:v>
                </c:pt>
                <c:pt idx="16">
                  <c:v>4.726680675819564E-3</c:v>
                </c:pt>
                <c:pt idx="17">
                  <c:v>2.9182605364416374E-3</c:v>
                </c:pt>
              </c:numCache>
            </c:numRef>
          </c:xVal>
          <c:yVal>
            <c:numRef>
              <c:f>'VI Região Norte'!$K$62:$K$79</c:f>
              <c:numCache>
                <c:formatCode>General</c:formatCode>
                <c:ptCount val="18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  <c:pt idx="11">
                  <c:v>55</c:v>
                </c:pt>
                <c:pt idx="12">
                  <c:v>60</c:v>
                </c:pt>
                <c:pt idx="13">
                  <c:v>65</c:v>
                </c:pt>
                <c:pt idx="14">
                  <c:v>70</c:v>
                </c:pt>
                <c:pt idx="15">
                  <c:v>75</c:v>
                </c:pt>
                <c:pt idx="16">
                  <c:v>80</c:v>
                </c:pt>
                <c:pt idx="17">
                  <c:v>85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121D-4E1A-8B89-2449374F2131}"/>
            </c:ext>
          </c:extLst>
        </c:ser>
        <c:ser>
          <c:idx val="5"/>
          <c:order val="5"/>
          <c:tx>
            <c:v>2020h</c:v>
          </c:tx>
          <c:spPr>
            <a:ln w="28575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xVal>
            <c:numRef>
              <c:f>'VI Região Norte'!$I$62:$I$79</c:f>
              <c:numCache>
                <c:formatCode>0.0%</c:formatCode>
                <c:ptCount val="18"/>
                <c:pt idx="0">
                  <c:v>-3.5002225314501728E-2</c:v>
                </c:pt>
                <c:pt idx="1">
                  <c:v>-3.4633217466747038E-2</c:v>
                </c:pt>
                <c:pt idx="2">
                  <c:v>-3.8728922891444091E-2</c:v>
                </c:pt>
                <c:pt idx="3">
                  <c:v>-4.3317577731080602E-2</c:v>
                </c:pt>
                <c:pt idx="4">
                  <c:v>-4.342743502926711E-2</c:v>
                </c:pt>
                <c:pt idx="5">
                  <c:v>-3.9542993639544118E-2</c:v>
                </c:pt>
                <c:pt idx="6">
                  <c:v>-3.9441586902756572E-2</c:v>
                </c:pt>
                <c:pt idx="7">
                  <c:v>-3.8650050985053773E-2</c:v>
                </c:pt>
                <c:pt idx="8">
                  <c:v>-3.6255725255347794E-2</c:v>
                </c:pt>
                <c:pt idx="9">
                  <c:v>-3.2821980473569462E-2</c:v>
                </c:pt>
                <c:pt idx="10">
                  <c:v>-3.0143152510098421E-2</c:v>
                </c:pt>
                <c:pt idx="11">
                  <c:v>-2.3892553928665995E-2</c:v>
                </c:pt>
                <c:pt idx="12">
                  <c:v>-1.796025982659448E-2</c:v>
                </c:pt>
                <c:pt idx="13">
                  <c:v>-1.1968811794730231E-2</c:v>
                </c:pt>
                <c:pt idx="14">
                  <c:v>-7.7040951420539374E-3</c:v>
                </c:pt>
                <c:pt idx="15">
                  <c:v>-4.881607634800539E-3</c:v>
                </c:pt>
                <c:pt idx="16">
                  <c:v>-3.1238908638163863E-3</c:v>
                </c:pt>
                <c:pt idx="17">
                  <c:v>-1.7267313791879573E-3</c:v>
                </c:pt>
              </c:numCache>
            </c:numRef>
          </c:xVal>
          <c:yVal>
            <c:numRef>
              <c:f>'VI Região Norte'!$K$62:$K$79</c:f>
              <c:numCache>
                <c:formatCode>General</c:formatCode>
                <c:ptCount val="18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  <c:pt idx="11">
                  <c:v>55</c:v>
                </c:pt>
                <c:pt idx="12">
                  <c:v>60</c:v>
                </c:pt>
                <c:pt idx="13">
                  <c:v>65</c:v>
                </c:pt>
                <c:pt idx="14">
                  <c:v>70</c:v>
                </c:pt>
                <c:pt idx="15">
                  <c:v>75</c:v>
                </c:pt>
                <c:pt idx="16">
                  <c:v>80</c:v>
                </c:pt>
                <c:pt idx="17">
                  <c:v>85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121D-4E1A-8B89-2449374F21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9615151"/>
        <c:axId val="229601839"/>
      </c:scatterChart>
      <c:valAx>
        <c:axId val="229615151"/>
        <c:scaling>
          <c:orientation val="minMax"/>
          <c:max val="8.0000000000000016E-2"/>
          <c:min val="-8.0000000000000016E-2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Percentual da população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0%;0%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29601839"/>
        <c:crosses val="autoZero"/>
        <c:crossBetween val="midCat"/>
      </c:valAx>
      <c:valAx>
        <c:axId val="229601839"/>
        <c:scaling>
          <c:orientation val="minMax"/>
          <c:max val="85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Faixa etária</a:t>
                </a:r>
              </a:p>
            </c:rich>
          </c:tx>
          <c:layout>
            <c:manualLayout>
              <c:xMode val="edge"/>
              <c:yMode val="edge"/>
              <c:x val="9.1518199750865795E-3"/>
              <c:y val="0.350385781751591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@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29615151"/>
        <c:crossesAt val="-8.0000000000000016E-2"/>
        <c:crossBetween val="midCat"/>
        <c:majorUnit val="5"/>
        <c:minorUnit val="2"/>
      </c:valAx>
      <c:spPr>
        <a:noFill/>
        <a:ln>
          <a:noFill/>
        </a:ln>
        <a:effectLst/>
      </c:spPr>
    </c:plotArea>
    <c:legend>
      <c:legendPos val="b"/>
      <c:legendEntry>
        <c:idx val="1"/>
        <c:delete val="1"/>
      </c:legendEntry>
      <c:legendEntry>
        <c:idx val="3"/>
        <c:delete val="1"/>
      </c:legendEntry>
      <c:legendEntry>
        <c:idx val="5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'VII Região Central'!$A$59:$J$59</c:f>
          <c:strCache>
            <c:ptCount val="10"/>
            <c:pt idx="0">
              <c:v>VII Região Central</c:v>
            </c:pt>
          </c:strCache>
        </c:strRef>
      </c:tx>
      <c:layout>
        <c:manualLayout>
          <c:xMode val="edge"/>
          <c:yMode val="edge"/>
          <c:x val="0.37526881634419373"/>
          <c:y val="2.281988004289829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9.8561736607013256E-2"/>
          <c:y val="0.11143131604226705"/>
          <c:w val="0.84449583603886336"/>
          <c:h val="0.69153342863842304"/>
        </c:manualLayout>
      </c:layout>
      <c:scatterChart>
        <c:scatterStyle val="smoothMarker"/>
        <c:varyColors val="0"/>
        <c:ser>
          <c:idx val="0"/>
          <c:order val="0"/>
          <c:tx>
            <c:v>2010</c:v>
          </c:tx>
          <c:spPr>
            <a:ln w="28575" cap="rnd">
              <a:solidFill>
                <a:schemeClr val="bg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'VII Região Central'!$D$62:$D$79</c:f>
              <c:numCache>
                <c:formatCode>0.0%</c:formatCode>
                <c:ptCount val="18"/>
                <c:pt idx="0">
                  <c:v>2.5745452569518972E-2</c:v>
                </c:pt>
                <c:pt idx="1">
                  <c:v>2.5462893782348228E-2</c:v>
                </c:pt>
                <c:pt idx="2">
                  <c:v>2.7696194965563147E-2</c:v>
                </c:pt>
                <c:pt idx="3">
                  <c:v>3.2668142855202205E-2</c:v>
                </c:pt>
                <c:pt idx="4">
                  <c:v>4.4054718595900183E-2</c:v>
                </c:pt>
                <c:pt idx="5">
                  <c:v>5.5998261176694333E-2</c:v>
                </c:pt>
                <c:pt idx="6">
                  <c:v>5.3610096042818522E-2</c:v>
                </c:pt>
                <c:pt idx="7">
                  <c:v>4.4573648676184914E-2</c:v>
                </c:pt>
                <c:pt idx="8">
                  <c:v>4.1579612296741064E-2</c:v>
                </c:pt>
                <c:pt idx="9">
                  <c:v>4.1275318218249493E-2</c:v>
                </c:pt>
                <c:pt idx="10">
                  <c:v>3.6039829921345412E-2</c:v>
                </c:pt>
                <c:pt idx="11">
                  <c:v>3.0921168815290778E-2</c:v>
                </c:pt>
                <c:pt idx="12">
                  <c:v>2.4530993166967791E-2</c:v>
                </c:pt>
                <c:pt idx="13">
                  <c:v>1.6991563990056104E-2</c:v>
                </c:pt>
                <c:pt idx="14">
                  <c:v>1.3426976213440561E-2</c:v>
                </c:pt>
                <c:pt idx="15">
                  <c:v>9.2891201282382183E-3</c:v>
                </c:pt>
                <c:pt idx="16">
                  <c:v>6.4173447624740199E-3</c:v>
                </c:pt>
                <c:pt idx="17">
                  <c:v>5.1566978658660837E-3</c:v>
                </c:pt>
              </c:numCache>
            </c:numRef>
          </c:xVal>
          <c:yVal>
            <c:numRef>
              <c:f>'VII Região Central'!$K$62:$K$79</c:f>
              <c:numCache>
                <c:formatCode>General</c:formatCode>
                <c:ptCount val="18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  <c:pt idx="11">
                  <c:v>55</c:v>
                </c:pt>
                <c:pt idx="12">
                  <c:v>60</c:v>
                </c:pt>
                <c:pt idx="13">
                  <c:v>65</c:v>
                </c:pt>
                <c:pt idx="14">
                  <c:v>70</c:v>
                </c:pt>
                <c:pt idx="15">
                  <c:v>75</c:v>
                </c:pt>
                <c:pt idx="16">
                  <c:v>80</c:v>
                </c:pt>
                <c:pt idx="17">
                  <c:v>85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3515-4A05-981B-72F4A7579690}"/>
            </c:ext>
          </c:extLst>
        </c:ser>
        <c:ser>
          <c:idx val="1"/>
          <c:order val="1"/>
          <c:tx>
            <c:v>2010h</c:v>
          </c:tx>
          <c:spPr>
            <a:ln w="28575" cap="rnd">
              <a:solidFill>
                <a:schemeClr val="bg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'VII Região Central'!$C$62:$C$79</c:f>
              <c:numCache>
                <c:formatCode>0.0%</c:formatCode>
                <c:ptCount val="18"/>
                <c:pt idx="0">
                  <c:v>-2.6908290655183187E-2</c:v>
                </c:pt>
                <c:pt idx="1">
                  <c:v>-2.7103908277070626E-2</c:v>
                </c:pt>
                <c:pt idx="2">
                  <c:v>-2.8924238925189843E-2</c:v>
                </c:pt>
                <c:pt idx="3">
                  <c:v>-3.2276907611427326E-2</c:v>
                </c:pt>
                <c:pt idx="4">
                  <c:v>-4.0761821960794968E-2</c:v>
                </c:pt>
                <c:pt idx="5">
                  <c:v>-4.8559357722141469E-2</c:v>
                </c:pt>
                <c:pt idx="6">
                  <c:v>-4.4386181788542783E-2</c:v>
                </c:pt>
                <c:pt idx="7">
                  <c:v>-3.6898373928518059E-2</c:v>
                </c:pt>
                <c:pt idx="8">
                  <c:v>-3.5952888756062111E-2</c:v>
                </c:pt>
                <c:pt idx="9">
                  <c:v>-3.4409683072283426E-2</c:v>
                </c:pt>
                <c:pt idx="10">
                  <c:v>-2.8348253705187943E-2</c:v>
                </c:pt>
                <c:pt idx="11">
                  <c:v>-2.4669555649138059E-2</c:v>
                </c:pt>
                <c:pt idx="12">
                  <c:v>-1.8646163041854021E-2</c:v>
                </c:pt>
                <c:pt idx="13">
                  <c:v>-1.3399807099289528E-2</c:v>
                </c:pt>
                <c:pt idx="14">
                  <c:v>-1.0566068493336776E-2</c:v>
                </c:pt>
                <c:pt idx="15">
                  <c:v>-6.7134881067202803E-3</c:v>
                </c:pt>
                <c:pt idx="16">
                  <c:v>-4.0753671226549659E-3</c:v>
                </c:pt>
                <c:pt idx="17">
                  <c:v>-1.9616100417045902E-3</c:v>
                </c:pt>
              </c:numCache>
            </c:numRef>
          </c:xVal>
          <c:yVal>
            <c:numRef>
              <c:f>'VII Região Central'!$K$62:$K$79</c:f>
              <c:numCache>
                <c:formatCode>General</c:formatCode>
                <c:ptCount val="18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  <c:pt idx="11">
                  <c:v>55</c:v>
                </c:pt>
                <c:pt idx="12">
                  <c:v>60</c:v>
                </c:pt>
                <c:pt idx="13">
                  <c:v>65</c:v>
                </c:pt>
                <c:pt idx="14">
                  <c:v>70</c:v>
                </c:pt>
                <c:pt idx="15">
                  <c:v>75</c:v>
                </c:pt>
                <c:pt idx="16">
                  <c:v>80</c:v>
                </c:pt>
                <c:pt idx="17">
                  <c:v>85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3515-4A05-981B-72F4A7579690}"/>
            </c:ext>
          </c:extLst>
        </c:ser>
        <c:ser>
          <c:idx val="2"/>
          <c:order val="2"/>
          <c:tx>
            <c:v>2015</c:v>
          </c:tx>
          <c:spPr>
            <a:ln w="28575" cap="rnd">
              <a:solidFill>
                <a:srgbClr val="C00000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'VII Região Central'!$G$62:$G$79</c:f>
              <c:numCache>
                <c:formatCode>0.0%</c:formatCode>
                <c:ptCount val="18"/>
                <c:pt idx="0">
                  <c:v>2.2160213133595105E-2</c:v>
                </c:pt>
                <c:pt idx="1">
                  <c:v>2.408798861744571E-2</c:v>
                </c:pt>
                <c:pt idx="2">
                  <c:v>2.6199862715033755E-2</c:v>
                </c:pt>
                <c:pt idx="3">
                  <c:v>2.9053391227964052E-2</c:v>
                </c:pt>
                <c:pt idx="4">
                  <c:v>3.3747905878268737E-2</c:v>
                </c:pt>
                <c:pt idx="5">
                  <c:v>4.3307883891634293E-2</c:v>
                </c:pt>
                <c:pt idx="6">
                  <c:v>5.3848844518200781E-2</c:v>
                </c:pt>
                <c:pt idx="7">
                  <c:v>5.2223516756918824E-2</c:v>
                </c:pt>
                <c:pt idx="8">
                  <c:v>4.3518282307334226E-2</c:v>
                </c:pt>
                <c:pt idx="9">
                  <c:v>3.9836310032585455E-2</c:v>
                </c:pt>
                <c:pt idx="10">
                  <c:v>3.8560769637404631E-2</c:v>
                </c:pt>
                <c:pt idx="11">
                  <c:v>3.3214019898430168E-2</c:v>
                </c:pt>
                <c:pt idx="12">
                  <c:v>2.8409046079883017E-2</c:v>
                </c:pt>
                <c:pt idx="13">
                  <c:v>2.2360091628510038E-2</c:v>
                </c:pt>
                <c:pt idx="14">
                  <c:v>1.5311744702562389E-2</c:v>
                </c:pt>
                <c:pt idx="15">
                  <c:v>1.1700781893112345E-2</c:v>
                </c:pt>
                <c:pt idx="16">
                  <c:v>8.1739784499422711E-3</c:v>
                </c:pt>
                <c:pt idx="17">
                  <c:v>7.3981342920487808E-3</c:v>
                </c:pt>
              </c:numCache>
            </c:numRef>
          </c:xVal>
          <c:yVal>
            <c:numRef>
              <c:f>'VII Região Central'!$K$62:$K$79</c:f>
              <c:numCache>
                <c:formatCode>General</c:formatCode>
                <c:ptCount val="18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  <c:pt idx="11">
                  <c:v>55</c:v>
                </c:pt>
                <c:pt idx="12">
                  <c:v>60</c:v>
                </c:pt>
                <c:pt idx="13">
                  <c:v>65</c:v>
                </c:pt>
                <c:pt idx="14">
                  <c:v>70</c:v>
                </c:pt>
                <c:pt idx="15">
                  <c:v>75</c:v>
                </c:pt>
                <c:pt idx="16">
                  <c:v>80</c:v>
                </c:pt>
                <c:pt idx="17">
                  <c:v>85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3515-4A05-981B-72F4A7579690}"/>
            </c:ext>
          </c:extLst>
        </c:ser>
        <c:ser>
          <c:idx val="3"/>
          <c:order val="3"/>
          <c:tx>
            <c:v>2015h</c:v>
          </c:tx>
          <c:spPr>
            <a:ln w="28575" cap="rnd">
              <a:solidFill>
                <a:srgbClr val="C00000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'VII Região Central'!$F$62:$F$79</c:f>
              <c:numCache>
                <c:formatCode>0.0%</c:formatCode>
                <c:ptCount val="18"/>
                <c:pt idx="0">
                  <c:v>-2.3488353132700909E-2</c:v>
                </c:pt>
                <c:pt idx="1">
                  <c:v>-2.5331969250271546E-2</c:v>
                </c:pt>
                <c:pt idx="2">
                  <c:v>-2.7890939981221941E-2</c:v>
                </c:pt>
                <c:pt idx="3">
                  <c:v>-3.0123793167837445E-2</c:v>
                </c:pt>
                <c:pt idx="4">
                  <c:v>-3.2361906314845451E-2</c:v>
                </c:pt>
                <c:pt idx="5">
                  <c:v>-3.9681141201006756E-2</c:v>
                </c:pt>
                <c:pt idx="6">
                  <c:v>-4.7216034463260489E-2</c:v>
                </c:pt>
                <c:pt idx="7">
                  <c:v>-4.4388805752292683E-2</c:v>
                </c:pt>
                <c:pt idx="8">
                  <c:v>-3.7019601242402646E-2</c:v>
                </c:pt>
                <c:pt idx="9">
                  <c:v>-3.4991886511094569E-2</c:v>
                </c:pt>
                <c:pt idx="10">
                  <c:v>-3.2314566671312966E-2</c:v>
                </c:pt>
                <c:pt idx="11">
                  <c:v>-2.5855335309325121E-2</c:v>
                </c:pt>
                <c:pt idx="12">
                  <c:v>-2.204975396535264E-2</c:v>
                </c:pt>
                <c:pt idx="13">
                  <c:v>-1.6390036583024528E-2</c:v>
                </c:pt>
                <c:pt idx="14">
                  <c:v>-1.1329954685441219E-2</c:v>
                </c:pt>
                <c:pt idx="15">
                  <c:v>-8.2292080340635038E-3</c:v>
                </c:pt>
                <c:pt idx="16">
                  <c:v>-5.0390420560133186E-3</c:v>
                </c:pt>
                <c:pt idx="17">
                  <c:v>-3.1849060176576869E-3</c:v>
                </c:pt>
              </c:numCache>
            </c:numRef>
          </c:xVal>
          <c:yVal>
            <c:numRef>
              <c:f>'VII Região Central'!$K$62:$K$79</c:f>
              <c:numCache>
                <c:formatCode>General</c:formatCode>
                <c:ptCount val="18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  <c:pt idx="11">
                  <c:v>55</c:v>
                </c:pt>
                <c:pt idx="12">
                  <c:v>60</c:v>
                </c:pt>
                <c:pt idx="13">
                  <c:v>65</c:v>
                </c:pt>
                <c:pt idx="14">
                  <c:v>70</c:v>
                </c:pt>
                <c:pt idx="15">
                  <c:v>75</c:v>
                </c:pt>
                <c:pt idx="16">
                  <c:v>80</c:v>
                </c:pt>
                <c:pt idx="17">
                  <c:v>85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3515-4A05-981B-72F4A7579690}"/>
            </c:ext>
          </c:extLst>
        </c:ser>
        <c:ser>
          <c:idx val="4"/>
          <c:order val="4"/>
          <c:tx>
            <c:v>2020</c:v>
          </c:tx>
          <c:spPr>
            <a:ln w="28575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xVal>
            <c:numRef>
              <c:f>'VII Região Central'!$J$62:$J$79</c:f>
              <c:numCache>
                <c:formatCode>0.0%</c:formatCode>
                <c:ptCount val="18"/>
                <c:pt idx="0">
                  <c:v>2.083534930149886E-2</c:v>
                </c:pt>
                <c:pt idx="1">
                  <c:v>2.1655317826930618E-2</c:v>
                </c:pt>
                <c:pt idx="2">
                  <c:v>2.4919913012034695E-2</c:v>
                </c:pt>
                <c:pt idx="3">
                  <c:v>2.6671895451466521E-2</c:v>
                </c:pt>
                <c:pt idx="4">
                  <c:v>2.8752374598291816E-2</c:v>
                </c:pt>
                <c:pt idx="5">
                  <c:v>3.3646720889844106E-2</c:v>
                </c:pt>
                <c:pt idx="6">
                  <c:v>4.3157846487631719E-2</c:v>
                </c:pt>
                <c:pt idx="7">
                  <c:v>5.2727541265807309E-2</c:v>
                </c:pt>
                <c:pt idx="8">
                  <c:v>5.1207289061823591E-2</c:v>
                </c:pt>
                <c:pt idx="9">
                  <c:v>4.3529633458790212E-2</c:v>
                </c:pt>
                <c:pt idx="10">
                  <c:v>3.8518148806461962E-2</c:v>
                </c:pt>
                <c:pt idx="11">
                  <c:v>3.6272148062888018E-2</c:v>
                </c:pt>
                <c:pt idx="12">
                  <c:v>3.1074769924980518E-2</c:v>
                </c:pt>
                <c:pt idx="13">
                  <c:v>2.5658393982144038E-2</c:v>
                </c:pt>
                <c:pt idx="14">
                  <c:v>1.9791289998930477E-2</c:v>
                </c:pt>
                <c:pt idx="15">
                  <c:v>1.3295203948072055E-2</c:v>
                </c:pt>
                <c:pt idx="16">
                  <c:v>9.4219985841537263E-3</c:v>
                </c:pt>
                <c:pt idx="17">
                  <c:v>9.5060326255799622E-3</c:v>
                </c:pt>
              </c:numCache>
            </c:numRef>
          </c:xVal>
          <c:yVal>
            <c:numRef>
              <c:f>'VII Região Central'!$K$62:$K$79</c:f>
              <c:numCache>
                <c:formatCode>General</c:formatCode>
                <c:ptCount val="18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  <c:pt idx="11">
                  <c:v>55</c:v>
                </c:pt>
                <c:pt idx="12">
                  <c:v>60</c:v>
                </c:pt>
                <c:pt idx="13">
                  <c:v>65</c:v>
                </c:pt>
                <c:pt idx="14">
                  <c:v>70</c:v>
                </c:pt>
                <c:pt idx="15">
                  <c:v>75</c:v>
                </c:pt>
                <c:pt idx="16">
                  <c:v>80</c:v>
                </c:pt>
                <c:pt idx="17">
                  <c:v>85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3515-4A05-981B-72F4A7579690}"/>
            </c:ext>
          </c:extLst>
        </c:ser>
        <c:ser>
          <c:idx val="5"/>
          <c:order val="5"/>
          <c:tx>
            <c:v>2020h</c:v>
          </c:tx>
          <c:spPr>
            <a:ln w="28575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xVal>
            <c:numRef>
              <c:f>'VII Região Central'!$I$62:$I$79</c:f>
              <c:numCache>
                <c:formatCode>0.0%</c:formatCode>
                <c:ptCount val="18"/>
                <c:pt idx="0">
                  <c:v>-2.2421810144182042E-2</c:v>
                </c:pt>
                <c:pt idx="1">
                  <c:v>-2.3088989503384279E-2</c:v>
                </c:pt>
                <c:pt idx="2">
                  <c:v>-2.6157505258493804E-2</c:v>
                </c:pt>
                <c:pt idx="3">
                  <c:v>-2.8018986600390122E-2</c:v>
                </c:pt>
                <c:pt idx="4">
                  <c:v>-2.9437379360220832E-2</c:v>
                </c:pt>
                <c:pt idx="5">
                  <c:v>-3.1482207701592574E-2</c:v>
                </c:pt>
                <c:pt idx="6">
                  <c:v>-3.8271139654390905E-2</c:v>
                </c:pt>
                <c:pt idx="7">
                  <c:v>-4.693683186570851E-2</c:v>
                </c:pt>
                <c:pt idx="8">
                  <c:v>-4.4548227900320349E-2</c:v>
                </c:pt>
                <c:pt idx="9">
                  <c:v>-3.7983386724658647E-2</c:v>
                </c:pt>
                <c:pt idx="10">
                  <c:v>-3.4464142929172034E-2</c:v>
                </c:pt>
                <c:pt idx="11">
                  <c:v>-3.0522182440450421E-2</c:v>
                </c:pt>
                <c:pt idx="12">
                  <c:v>-2.3926783431542815E-2</c:v>
                </c:pt>
                <c:pt idx="13">
                  <c:v>-1.9312550611411315E-2</c:v>
                </c:pt>
                <c:pt idx="14">
                  <c:v>-1.3824873057667724E-2</c:v>
                </c:pt>
                <c:pt idx="15">
                  <c:v>-9.0374791824761012E-3</c:v>
                </c:pt>
                <c:pt idx="16">
                  <c:v>-5.8136277750332321E-3</c:v>
                </c:pt>
                <c:pt idx="17">
                  <c:v>-4.1100285715740849E-3</c:v>
                </c:pt>
              </c:numCache>
            </c:numRef>
          </c:xVal>
          <c:yVal>
            <c:numRef>
              <c:f>'VII Região Central'!$K$62:$K$79</c:f>
              <c:numCache>
                <c:formatCode>General</c:formatCode>
                <c:ptCount val="18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  <c:pt idx="11">
                  <c:v>55</c:v>
                </c:pt>
                <c:pt idx="12">
                  <c:v>60</c:v>
                </c:pt>
                <c:pt idx="13">
                  <c:v>65</c:v>
                </c:pt>
                <c:pt idx="14">
                  <c:v>70</c:v>
                </c:pt>
                <c:pt idx="15">
                  <c:v>75</c:v>
                </c:pt>
                <c:pt idx="16">
                  <c:v>80</c:v>
                </c:pt>
                <c:pt idx="17">
                  <c:v>85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3515-4A05-981B-72F4A75796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9615151"/>
        <c:axId val="229601839"/>
      </c:scatterChart>
      <c:valAx>
        <c:axId val="229615151"/>
        <c:scaling>
          <c:orientation val="minMax"/>
          <c:min val="-8.0000000000000016E-2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Percentual da população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0%;0%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29601839"/>
        <c:crosses val="autoZero"/>
        <c:crossBetween val="midCat"/>
      </c:valAx>
      <c:valAx>
        <c:axId val="229601839"/>
        <c:scaling>
          <c:orientation val="minMax"/>
          <c:max val="85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Faixa etária</a:t>
                </a:r>
              </a:p>
            </c:rich>
          </c:tx>
          <c:layout>
            <c:manualLayout>
              <c:xMode val="edge"/>
              <c:yMode val="edge"/>
              <c:x val="9.1518199750865795E-3"/>
              <c:y val="0.350385781751591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@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29615151"/>
        <c:crossesAt val="-8.0000000000000016E-2"/>
        <c:crossBetween val="midCat"/>
        <c:majorUnit val="5"/>
        <c:minorUnit val="2"/>
      </c:valAx>
      <c:spPr>
        <a:noFill/>
        <a:ln>
          <a:noFill/>
        </a:ln>
        <a:effectLst/>
      </c:spPr>
    </c:plotArea>
    <c:legend>
      <c:legendPos val="b"/>
      <c:legendEntry>
        <c:idx val="1"/>
        <c:delete val="1"/>
      </c:legendEntry>
      <c:legendEntry>
        <c:idx val="3"/>
        <c:delete val="1"/>
      </c:legendEntry>
      <c:legendEntry>
        <c:idx val="5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504823</xdr:colOff>
      <xdr:row>6</xdr:row>
      <xdr:rowOff>28574</xdr:rowOff>
    </xdr:from>
    <xdr:to>
      <xdr:col>16</xdr:col>
      <xdr:colOff>295274</xdr:colOff>
      <xdr:row>20</xdr:row>
      <xdr:rowOff>85725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595311</xdr:colOff>
      <xdr:row>21</xdr:row>
      <xdr:rowOff>152399</xdr:rowOff>
    </xdr:from>
    <xdr:to>
      <xdr:col>16</xdr:col>
      <xdr:colOff>219075</xdr:colOff>
      <xdr:row>35</xdr:row>
      <xdr:rowOff>180974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333374</xdr:colOff>
      <xdr:row>60</xdr:row>
      <xdr:rowOff>38099</xdr:rowOff>
    </xdr:from>
    <xdr:to>
      <xdr:col>20</xdr:col>
      <xdr:colOff>381000</xdr:colOff>
      <xdr:row>80</xdr:row>
      <xdr:rowOff>123825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333374</xdr:colOff>
      <xdr:row>60</xdr:row>
      <xdr:rowOff>38099</xdr:rowOff>
    </xdr:from>
    <xdr:to>
      <xdr:col>20</xdr:col>
      <xdr:colOff>381000</xdr:colOff>
      <xdr:row>80</xdr:row>
      <xdr:rowOff>123825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333374</xdr:colOff>
      <xdr:row>60</xdr:row>
      <xdr:rowOff>38099</xdr:rowOff>
    </xdr:from>
    <xdr:to>
      <xdr:col>20</xdr:col>
      <xdr:colOff>381000</xdr:colOff>
      <xdr:row>80</xdr:row>
      <xdr:rowOff>123825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333374</xdr:colOff>
      <xdr:row>60</xdr:row>
      <xdr:rowOff>38099</xdr:rowOff>
    </xdr:from>
    <xdr:to>
      <xdr:col>20</xdr:col>
      <xdr:colOff>381000</xdr:colOff>
      <xdr:row>80</xdr:row>
      <xdr:rowOff>123825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333374</xdr:colOff>
      <xdr:row>60</xdr:row>
      <xdr:rowOff>38099</xdr:rowOff>
    </xdr:from>
    <xdr:to>
      <xdr:col>20</xdr:col>
      <xdr:colOff>381000</xdr:colOff>
      <xdr:row>80</xdr:row>
      <xdr:rowOff>123825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333374</xdr:colOff>
      <xdr:row>60</xdr:row>
      <xdr:rowOff>38099</xdr:rowOff>
    </xdr:from>
    <xdr:to>
      <xdr:col>20</xdr:col>
      <xdr:colOff>381000</xdr:colOff>
      <xdr:row>80</xdr:row>
      <xdr:rowOff>123825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333374</xdr:colOff>
      <xdr:row>60</xdr:row>
      <xdr:rowOff>38099</xdr:rowOff>
    </xdr:from>
    <xdr:to>
      <xdr:col>20</xdr:col>
      <xdr:colOff>381000</xdr:colOff>
      <xdr:row>80</xdr:row>
      <xdr:rowOff>123825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9"/>
  <sheetViews>
    <sheetView topLeftCell="A17" zoomScale="85" zoomScaleNormal="85" workbookViewId="0">
      <selection activeCell="A42" activeCellId="5" sqref="A10 A14 A26 A30 A36 A42"/>
    </sheetView>
  </sheetViews>
  <sheetFormatPr defaultRowHeight="15" x14ac:dyDescent="0.25"/>
  <cols>
    <col min="1" max="1" width="45.85546875" customWidth="1"/>
  </cols>
  <sheetData>
    <row r="1" spans="1:6" ht="121.5" customHeight="1" x14ac:dyDescent="0.25">
      <c r="A1" s="49" t="s">
        <v>123</v>
      </c>
      <c r="B1" s="49"/>
      <c r="C1" s="49"/>
      <c r="D1" s="49"/>
      <c r="E1" s="49"/>
      <c r="F1" s="49"/>
    </row>
    <row r="3" spans="1:6" x14ac:dyDescent="0.25">
      <c r="A3" s="1" t="s">
        <v>0</v>
      </c>
    </row>
    <row r="4" spans="1:6" x14ac:dyDescent="0.25">
      <c r="A4" s="2" t="s">
        <v>1</v>
      </c>
    </row>
    <row r="5" spans="1:6" x14ac:dyDescent="0.25">
      <c r="A5" s="2" t="s">
        <v>2</v>
      </c>
    </row>
    <row r="6" spans="1:6" x14ac:dyDescent="0.25">
      <c r="A6" s="2" t="s">
        <v>3</v>
      </c>
    </row>
    <row r="7" spans="1:6" x14ac:dyDescent="0.25">
      <c r="A7" s="2" t="s">
        <v>4</v>
      </c>
    </row>
    <row r="8" spans="1:6" x14ac:dyDescent="0.25">
      <c r="A8" s="2" t="s">
        <v>5</v>
      </c>
    </row>
    <row r="9" spans="1:6" x14ac:dyDescent="0.25">
      <c r="A9" s="2"/>
    </row>
    <row r="10" spans="1:6" x14ac:dyDescent="0.25">
      <c r="A10" s="1" t="s">
        <v>6</v>
      </c>
    </row>
    <row r="11" spans="1:6" x14ac:dyDescent="0.25">
      <c r="A11" s="2" t="s">
        <v>7</v>
      </c>
    </row>
    <row r="12" spans="1:6" x14ac:dyDescent="0.25">
      <c r="A12" s="2" t="s">
        <v>8</v>
      </c>
    </row>
    <row r="13" spans="1:6" x14ac:dyDescent="0.25">
      <c r="A13" s="2"/>
    </row>
    <row r="14" spans="1:6" ht="30" x14ac:dyDescent="0.25">
      <c r="A14" s="1" t="s">
        <v>9</v>
      </c>
    </row>
    <row r="15" spans="1:6" x14ac:dyDescent="0.25">
      <c r="A15" s="2" t="s">
        <v>10</v>
      </c>
    </row>
    <row r="16" spans="1:6" x14ac:dyDescent="0.25">
      <c r="A16" s="2" t="s">
        <v>11</v>
      </c>
    </row>
    <row r="17" spans="1:1" x14ac:dyDescent="0.25">
      <c r="A17" s="2" t="s">
        <v>12</v>
      </c>
    </row>
    <row r="18" spans="1:1" x14ac:dyDescent="0.25">
      <c r="A18" s="2" t="s">
        <v>13</v>
      </c>
    </row>
    <row r="19" spans="1:1" ht="30" x14ac:dyDescent="0.25">
      <c r="A19" s="2" t="s">
        <v>14</v>
      </c>
    </row>
    <row r="20" spans="1:1" ht="30" x14ac:dyDescent="0.25">
      <c r="A20" s="2" t="s">
        <v>15</v>
      </c>
    </row>
    <row r="21" spans="1:1" x14ac:dyDescent="0.25">
      <c r="A21" s="2" t="s">
        <v>16</v>
      </c>
    </row>
    <row r="22" spans="1:1" x14ac:dyDescent="0.25">
      <c r="A22" s="2" t="s">
        <v>17</v>
      </c>
    </row>
    <row r="23" spans="1:1" ht="30" x14ac:dyDescent="0.25">
      <c r="A23" s="2" t="s">
        <v>18</v>
      </c>
    </row>
    <row r="24" spans="1:1" x14ac:dyDescent="0.25">
      <c r="A24" s="2" t="s">
        <v>19</v>
      </c>
    </row>
    <row r="25" spans="1:1" x14ac:dyDescent="0.25">
      <c r="A25" s="2"/>
    </row>
    <row r="26" spans="1:1" x14ac:dyDescent="0.25">
      <c r="A26" s="1" t="s">
        <v>20</v>
      </c>
    </row>
    <row r="27" spans="1:1" x14ac:dyDescent="0.25">
      <c r="A27" s="2" t="s">
        <v>21</v>
      </c>
    </row>
    <row r="28" spans="1:1" x14ac:dyDescent="0.25">
      <c r="A28" s="2" t="s">
        <v>22</v>
      </c>
    </row>
    <row r="29" spans="1:1" x14ac:dyDescent="0.25">
      <c r="A29" s="2"/>
    </row>
    <row r="30" spans="1:1" x14ac:dyDescent="0.25">
      <c r="A30" s="1" t="s">
        <v>23</v>
      </c>
    </row>
    <row r="31" spans="1:1" x14ac:dyDescent="0.25">
      <c r="A31" s="2" t="s">
        <v>24</v>
      </c>
    </row>
    <row r="32" spans="1:1" x14ac:dyDescent="0.25">
      <c r="A32" s="2" t="s">
        <v>25</v>
      </c>
    </row>
    <row r="33" spans="1:1" x14ac:dyDescent="0.25">
      <c r="A33" s="2" t="s">
        <v>26</v>
      </c>
    </row>
    <row r="34" spans="1:1" x14ac:dyDescent="0.25">
      <c r="A34" s="2" t="s">
        <v>27</v>
      </c>
    </row>
    <row r="35" spans="1:1" x14ac:dyDescent="0.25">
      <c r="A35" s="2"/>
    </row>
    <row r="36" spans="1:1" x14ac:dyDescent="0.25">
      <c r="A36" s="1" t="s">
        <v>28</v>
      </c>
    </row>
    <row r="37" spans="1:1" x14ac:dyDescent="0.25">
      <c r="A37" s="2" t="s">
        <v>29</v>
      </c>
    </row>
    <row r="38" spans="1:1" x14ac:dyDescent="0.25">
      <c r="A38" s="2" t="s">
        <v>30</v>
      </c>
    </row>
    <row r="39" spans="1:1" x14ac:dyDescent="0.25">
      <c r="A39" s="2" t="s">
        <v>31</v>
      </c>
    </row>
    <row r="40" spans="1:1" x14ac:dyDescent="0.25">
      <c r="A40" s="2" t="s">
        <v>32</v>
      </c>
    </row>
    <row r="41" spans="1:1" x14ac:dyDescent="0.25">
      <c r="A41" s="2"/>
    </row>
    <row r="42" spans="1:1" ht="30" x14ac:dyDescent="0.25">
      <c r="A42" s="1" t="s">
        <v>33</v>
      </c>
    </row>
    <row r="43" spans="1:1" x14ac:dyDescent="0.25">
      <c r="A43" s="2" t="s">
        <v>34</v>
      </c>
    </row>
    <row r="44" spans="1:1" x14ac:dyDescent="0.25">
      <c r="A44" s="2" t="s">
        <v>35</v>
      </c>
    </row>
    <row r="45" spans="1:1" x14ac:dyDescent="0.25">
      <c r="A45" s="2" t="s">
        <v>36</v>
      </c>
    </row>
    <row r="46" spans="1:1" x14ac:dyDescent="0.25">
      <c r="A46" s="2" t="s">
        <v>37</v>
      </c>
    </row>
    <row r="47" spans="1:1" x14ac:dyDescent="0.25">
      <c r="A47" s="2" t="s">
        <v>38</v>
      </c>
    </row>
    <row r="48" spans="1:1" ht="30" x14ac:dyDescent="0.25">
      <c r="A48" s="2" t="s">
        <v>39</v>
      </c>
    </row>
    <row r="49" spans="1:1" ht="30" x14ac:dyDescent="0.25">
      <c r="A49" s="2" t="s">
        <v>40</v>
      </c>
    </row>
  </sheetData>
  <mergeCells count="1">
    <mergeCell ref="A1:F1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8"/>
  <sheetViews>
    <sheetView topLeftCell="A19" workbookViewId="0">
      <selection activeCell="G41" sqref="G41:I48"/>
    </sheetView>
  </sheetViews>
  <sheetFormatPr defaultRowHeight="15" x14ac:dyDescent="0.25"/>
  <cols>
    <col min="1" max="1" width="26.140625" customWidth="1"/>
    <col min="2" max="3" width="10.140625" bestFit="1" customWidth="1"/>
    <col min="4" max="4" width="21.85546875" customWidth="1"/>
    <col min="7" max="7" width="24.42578125" customWidth="1"/>
  </cols>
  <sheetData>
    <row r="1" spans="1:4" ht="20.25" x14ac:dyDescent="0.3">
      <c r="A1" s="27" t="s">
        <v>126</v>
      </c>
    </row>
    <row r="2" spans="1:4" ht="18.75" x14ac:dyDescent="0.3">
      <c r="A2" s="45" t="s">
        <v>124</v>
      </c>
      <c r="B2" s="45">
        <v>2010</v>
      </c>
      <c r="C2" s="45">
        <v>2015</v>
      </c>
      <c r="D2" s="45">
        <v>2020</v>
      </c>
    </row>
    <row r="3" spans="1:4" x14ac:dyDescent="0.25">
      <c r="A3" s="43" t="s">
        <v>125</v>
      </c>
      <c r="B3" s="44">
        <v>2639212</v>
      </c>
      <c r="C3" s="44">
        <v>2848633</v>
      </c>
      <c r="D3" s="44">
        <v>3052546</v>
      </c>
    </row>
    <row r="4" spans="1:4" x14ac:dyDescent="0.25">
      <c r="A4" s="43" t="s">
        <v>66</v>
      </c>
      <c r="B4" s="44">
        <v>704965</v>
      </c>
      <c r="C4" s="44">
        <v>775081</v>
      </c>
      <c r="D4" s="44">
        <v>829672</v>
      </c>
    </row>
    <row r="5" spans="1:4" x14ac:dyDescent="0.25">
      <c r="A5" s="43" t="s">
        <v>85</v>
      </c>
      <c r="B5" s="44">
        <v>473079</v>
      </c>
      <c r="C5" s="44">
        <v>494547</v>
      </c>
      <c r="D5" s="44">
        <v>507851</v>
      </c>
    </row>
    <row r="6" spans="1:4" x14ac:dyDescent="0.25">
      <c r="A6" s="43" t="s">
        <v>96</v>
      </c>
      <c r="B6" s="44">
        <v>278667</v>
      </c>
      <c r="C6" s="44">
        <v>324115</v>
      </c>
      <c r="D6" s="44">
        <v>380797</v>
      </c>
    </row>
    <row r="7" spans="1:4" x14ac:dyDescent="0.25">
      <c r="A7" s="43" t="s">
        <v>98</v>
      </c>
      <c r="B7" s="44">
        <v>261811</v>
      </c>
      <c r="C7" s="44">
        <v>269996</v>
      </c>
      <c r="D7" s="44">
        <v>272959</v>
      </c>
    </row>
    <row r="8" spans="1:4" x14ac:dyDescent="0.25">
      <c r="A8" s="43" t="s">
        <v>108</v>
      </c>
      <c r="B8" s="44">
        <v>213934</v>
      </c>
      <c r="C8" s="44">
        <v>256951</v>
      </c>
      <c r="D8" s="44">
        <v>313563</v>
      </c>
    </row>
    <row r="9" spans="1:4" x14ac:dyDescent="0.25">
      <c r="A9" s="43" t="s">
        <v>114</v>
      </c>
      <c r="B9" s="44">
        <v>338691</v>
      </c>
      <c r="C9" s="44">
        <v>347712</v>
      </c>
      <c r="D9" s="44">
        <v>355006</v>
      </c>
    </row>
    <row r="10" spans="1:4" x14ac:dyDescent="0.25">
      <c r="A10" s="43" t="s">
        <v>116</v>
      </c>
      <c r="B10" s="44">
        <v>368065</v>
      </c>
      <c r="C10" s="44">
        <v>380231</v>
      </c>
      <c r="D10" s="44">
        <v>392698</v>
      </c>
    </row>
    <row r="11" spans="1:4" x14ac:dyDescent="0.25">
      <c r="B11" s="42"/>
      <c r="C11" s="42"/>
      <c r="D11" s="42"/>
    </row>
    <row r="12" spans="1:4" ht="20.25" x14ac:dyDescent="0.3">
      <c r="A12" s="27" t="s">
        <v>127</v>
      </c>
    </row>
    <row r="13" spans="1:4" ht="18.75" x14ac:dyDescent="0.3">
      <c r="A13" s="45" t="s">
        <v>124</v>
      </c>
      <c r="B13" s="45">
        <v>2010</v>
      </c>
      <c r="C13" s="45">
        <v>2015</v>
      </c>
      <c r="D13" s="45">
        <v>2020</v>
      </c>
    </row>
    <row r="14" spans="1:4" x14ac:dyDescent="0.25">
      <c r="A14" s="43" t="s">
        <v>66</v>
      </c>
      <c r="B14" s="46">
        <f>B4/B$3</f>
        <v>0.26711192583240756</v>
      </c>
      <c r="C14" s="46">
        <f t="shared" ref="C14:D14" si="0">C4/C$3</f>
        <v>0.27208875274561517</v>
      </c>
      <c r="D14" s="46">
        <f t="shared" si="0"/>
        <v>0.27179672312882425</v>
      </c>
    </row>
    <row r="15" spans="1:4" x14ac:dyDescent="0.25">
      <c r="A15" s="43" t="s">
        <v>85</v>
      </c>
      <c r="B15" s="46">
        <f t="shared" ref="B15:D15" si="1">B5/B$3</f>
        <v>0.17925009434634276</v>
      </c>
      <c r="C15" s="46">
        <f t="shared" si="1"/>
        <v>0.17360853433910231</v>
      </c>
      <c r="D15" s="46">
        <f t="shared" si="1"/>
        <v>0.16636964684561675</v>
      </c>
    </row>
    <row r="16" spans="1:4" x14ac:dyDescent="0.25">
      <c r="A16" s="43" t="s">
        <v>96</v>
      </c>
      <c r="B16" s="46">
        <f t="shared" ref="B16:D16" si="2">B6/B$3</f>
        <v>0.10558719799697788</v>
      </c>
      <c r="C16" s="46">
        <f t="shared" si="2"/>
        <v>0.11377913546602879</v>
      </c>
      <c r="D16" s="46">
        <f t="shared" si="2"/>
        <v>0.12474734205479622</v>
      </c>
    </row>
    <row r="17" spans="1:4" x14ac:dyDescent="0.25">
      <c r="A17" s="43" t="s">
        <v>98</v>
      </c>
      <c r="B17" s="46">
        <f t="shared" ref="B17:D17" si="3">B7/B$3</f>
        <v>9.9200443162580351E-2</v>
      </c>
      <c r="C17" s="46">
        <f t="shared" si="3"/>
        <v>9.4780900172117641E-2</v>
      </c>
      <c r="D17" s="46">
        <f t="shared" si="3"/>
        <v>8.9420110294816196E-2</v>
      </c>
    </row>
    <row r="18" spans="1:4" x14ac:dyDescent="0.25">
      <c r="A18" s="43" t="s">
        <v>108</v>
      </c>
      <c r="B18" s="46">
        <f t="shared" ref="B18:D18" si="4">B8/B$3</f>
        <v>8.1059801183080399E-2</v>
      </c>
      <c r="C18" s="46">
        <f t="shared" si="4"/>
        <v>9.0201510689513181E-2</v>
      </c>
      <c r="D18" s="46">
        <f t="shared" si="4"/>
        <v>0.10272179354545354</v>
      </c>
    </row>
    <row r="19" spans="1:4" x14ac:dyDescent="0.25">
      <c r="A19" s="43" t="s">
        <v>114</v>
      </c>
      <c r="B19" s="46">
        <f t="shared" ref="B19:D19" si="5">B9/B$3</f>
        <v>0.12833035011965693</v>
      </c>
      <c r="C19" s="46">
        <f t="shared" si="5"/>
        <v>0.12206275782103206</v>
      </c>
      <c r="D19" s="46">
        <f t="shared" si="5"/>
        <v>0.11629832932902567</v>
      </c>
    </row>
    <row r="20" spans="1:4" x14ac:dyDescent="0.25">
      <c r="A20" s="43" t="s">
        <v>116</v>
      </c>
      <c r="B20" s="46">
        <f t="shared" ref="B20:D20" si="6">B10/B$3</f>
        <v>0.1394601873589541</v>
      </c>
      <c r="C20" s="46">
        <f t="shared" si="6"/>
        <v>0.13347840876659084</v>
      </c>
      <c r="D20" s="46">
        <f t="shared" si="6"/>
        <v>0.12864605480146737</v>
      </c>
    </row>
    <row r="24" spans="1:4" ht="20.25" x14ac:dyDescent="0.3">
      <c r="A24" s="27" t="s">
        <v>128</v>
      </c>
    </row>
    <row r="25" spans="1:4" ht="18.75" x14ac:dyDescent="0.3">
      <c r="A25" s="45" t="s">
        <v>124</v>
      </c>
      <c r="B25" s="45">
        <v>2015</v>
      </c>
      <c r="C25" s="45">
        <v>2020</v>
      </c>
    </row>
    <row r="26" spans="1:4" x14ac:dyDescent="0.25">
      <c r="A26" s="43" t="s">
        <v>66</v>
      </c>
      <c r="B26" s="47">
        <v>1.9144833145406714</v>
      </c>
      <c r="C26" s="47">
        <v>1.3705653402668938</v>
      </c>
    </row>
    <row r="27" spans="1:4" x14ac:dyDescent="0.25">
      <c r="A27" s="43" t="s">
        <v>85</v>
      </c>
      <c r="B27" s="47">
        <v>0.891546782929864</v>
      </c>
      <c r="C27" s="47">
        <v>0.5323299761478717</v>
      </c>
    </row>
    <row r="28" spans="1:4" x14ac:dyDescent="0.25">
      <c r="A28" s="43" t="s">
        <v>96</v>
      </c>
      <c r="B28" s="47">
        <v>3.0677315613955258</v>
      </c>
      <c r="C28" s="47">
        <v>3.2758736518033071</v>
      </c>
    </row>
    <row r="29" spans="1:4" x14ac:dyDescent="0.25">
      <c r="A29" s="43" t="s">
        <v>98</v>
      </c>
      <c r="B29" s="47">
        <v>0.61758473239281741</v>
      </c>
      <c r="C29" s="47">
        <v>0.21852755782925115</v>
      </c>
    </row>
    <row r="30" spans="1:4" x14ac:dyDescent="0.25">
      <c r="A30" s="43" t="s">
        <v>108</v>
      </c>
      <c r="B30" s="47">
        <v>3.7323221614928181</v>
      </c>
      <c r="C30" s="47">
        <v>4.0626544423899347</v>
      </c>
    </row>
    <row r="31" spans="1:4" x14ac:dyDescent="0.25">
      <c r="A31" s="43" t="s">
        <v>114</v>
      </c>
      <c r="B31" s="47">
        <v>0.52711164369225738</v>
      </c>
      <c r="C31" s="47">
        <v>0.41606595725909301</v>
      </c>
    </row>
    <row r="32" spans="1:4" x14ac:dyDescent="0.25">
      <c r="A32" s="43" t="s">
        <v>116</v>
      </c>
      <c r="B32" s="47">
        <v>0.65250781193046947</v>
      </c>
      <c r="C32" s="47">
        <v>0.64732426280698085</v>
      </c>
    </row>
    <row r="40" spans="1:9" ht="20.25" x14ac:dyDescent="0.3">
      <c r="A40" s="27" t="s">
        <v>129</v>
      </c>
    </row>
    <row r="41" spans="1:9" ht="30.75" x14ac:dyDescent="0.3">
      <c r="A41" s="45" t="s">
        <v>140</v>
      </c>
      <c r="B41" s="45">
        <v>2010</v>
      </c>
      <c r="C41" s="48" t="s">
        <v>130</v>
      </c>
      <c r="D41" s="45" t="s">
        <v>140</v>
      </c>
      <c r="E41" s="45">
        <v>2015</v>
      </c>
      <c r="F41" s="48" t="s">
        <v>132</v>
      </c>
      <c r="G41" s="45" t="s">
        <v>140</v>
      </c>
      <c r="H41" s="45">
        <v>2020</v>
      </c>
      <c r="I41" s="48" t="s">
        <v>131</v>
      </c>
    </row>
    <row r="42" spans="1:9" x14ac:dyDescent="0.25">
      <c r="A42" s="43" t="s">
        <v>66</v>
      </c>
      <c r="B42" s="44">
        <v>704965</v>
      </c>
      <c r="C42" s="44" t="s">
        <v>133</v>
      </c>
      <c r="D42" s="43" t="s">
        <v>66</v>
      </c>
      <c r="E42" s="44">
        <v>775081</v>
      </c>
      <c r="F42" s="44" t="s">
        <v>133</v>
      </c>
      <c r="G42" s="43" t="s">
        <v>66</v>
      </c>
      <c r="H42" s="44">
        <v>829672</v>
      </c>
      <c r="I42" s="44" t="s">
        <v>133</v>
      </c>
    </row>
    <row r="43" spans="1:9" x14ac:dyDescent="0.25">
      <c r="A43" s="43" t="s">
        <v>85</v>
      </c>
      <c r="B43" s="44">
        <v>473079</v>
      </c>
      <c r="C43" s="44" t="s">
        <v>134</v>
      </c>
      <c r="D43" s="43" t="s">
        <v>85</v>
      </c>
      <c r="E43" s="44">
        <v>494547</v>
      </c>
      <c r="F43" s="44" t="s">
        <v>134</v>
      </c>
      <c r="G43" s="43" t="s">
        <v>85</v>
      </c>
      <c r="H43" s="44">
        <v>507851</v>
      </c>
      <c r="I43" s="44" t="s">
        <v>134</v>
      </c>
    </row>
    <row r="44" spans="1:9" x14ac:dyDescent="0.25">
      <c r="A44" s="43" t="s">
        <v>116</v>
      </c>
      <c r="B44" s="44">
        <v>368065</v>
      </c>
      <c r="C44" s="44" t="s">
        <v>135</v>
      </c>
      <c r="D44" s="43" t="s">
        <v>116</v>
      </c>
      <c r="E44" s="44">
        <v>380231</v>
      </c>
      <c r="F44" s="44" t="s">
        <v>135</v>
      </c>
      <c r="G44" s="43" t="s">
        <v>116</v>
      </c>
      <c r="H44" s="44">
        <v>392698</v>
      </c>
      <c r="I44" s="44" t="s">
        <v>135</v>
      </c>
    </row>
    <row r="45" spans="1:9" x14ac:dyDescent="0.25">
      <c r="A45" s="43" t="s">
        <v>114</v>
      </c>
      <c r="B45" s="44">
        <v>338691</v>
      </c>
      <c r="C45" s="44" t="s">
        <v>136</v>
      </c>
      <c r="D45" s="43" t="s">
        <v>114</v>
      </c>
      <c r="E45" s="44">
        <v>347712</v>
      </c>
      <c r="F45" s="44" t="s">
        <v>136</v>
      </c>
      <c r="G45" s="43" t="s">
        <v>96</v>
      </c>
      <c r="H45" s="44">
        <v>380797</v>
      </c>
      <c r="I45" s="44" t="s">
        <v>136</v>
      </c>
    </row>
    <row r="46" spans="1:9" x14ac:dyDescent="0.25">
      <c r="A46" s="43" t="s">
        <v>96</v>
      </c>
      <c r="B46" s="44">
        <v>278667</v>
      </c>
      <c r="C46" s="44" t="s">
        <v>137</v>
      </c>
      <c r="D46" s="43" t="s">
        <v>96</v>
      </c>
      <c r="E46" s="44">
        <v>324115</v>
      </c>
      <c r="F46" s="44" t="s">
        <v>137</v>
      </c>
      <c r="G46" s="43" t="s">
        <v>114</v>
      </c>
      <c r="H46" s="44">
        <v>355006</v>
      </c>
      <c r="I46" s="44" t="s">
        <v>137</v>
      </c>
    </row>
    <row r="47" spans="1:9" x14ac:dyDescent="0.25">
      <c r="A47" s="43" t="s">
        <v>98</v>
      </c>
      <c r="B47" s="44">
        <v>261811</v>
      </c>
      <c r="C47" s="44" t="s">
        <v>138</v>
      </c>
      <c r="D47" s="43" t="s">
        <v>98</v>
      </c>
      <c r="E47" s="44">
        <v>269996</v>
      </c>
      <c r="F47" s="44" t="s">
        <v>138</v>
      </c>
      <c r="G47" s="43" t="s">
        <v>108</v>
      </c>
      <c r="H47" s="44">
        <v>313563</v>
      </c>
      <c r="I47" s="44" t="s">
        <v>138</v>
      </c>
    </row>
    <row r="48" spans="1:9" x14ac:dyDescent="0.25">
      <c r="A48" s="43" t="s">
        <v>108</v>
      </c>
      <c r="B48" s="44">
        <v>213934</v>
      </c>
      <c r="C48" s="44" t="s">
        <v>139</v>
      </c>
      <c r="D48" s="43" t="s">
        <v>108</v>
      </c>
      <c r="E48" s="44">
        <v>256951</v>
      </c>
      <c r="F48" s="44" t="s">
        <v>139</v>
      </c>
      <c r="G48" s="43" t="s">
        <v>98</v>
      </c>
      <c r="H48" s="44">
        <v>272959</v>
      </c>
      <c r="I48" s="44" t="s">
        <v>139</v>
      </c>
    </row>
  </sheetData>
  <sortState ref="G42:H48">
    <sortCondition descending="1" ref="H42:H48"/>
  </sortState>
  <pageMargins left="0.511811024" right="0.511811024" top="0.78740157499999996" bottom="0.78740157499999996" header="0.31496062000000002" footer="0.3149606200000000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80"/>
  <sheetViews>
    <sheetView topLeftCell="A25" zoomScaleNormal="100" workbookViewId="0">
      <selection activeCell="B48" sqref="B48:B49"/>
    </sheetView>
  </sheetViews>
  <sheetFormatPr defaultRowHeight="15" x14ac:dyDescent="0.25"/>
  <cols>
    <col min="2" max="2" width="11.85546875" customWidth="1"/>
    <col min="3" max="3" width="9.28515625" bestFit="1" customWidth="1"/>
    <col min="4" max="4" width="10.5703125" bestFit="1" customWidth="1"/>
    <col min="5" max="5" width="8.42578125" customWidth="1"/>
    <col min="6" max="6" width="9.28515625" bestFit="1" customWidth="1"/>
    <col min="7" max="7" width="10.5703125" bestFit="1" customWidth="1"/>
    <col min="8" max="8" width="9.85546875" customWidth="1"/>
    <col min="9" max="9" width="9.28515625" bestFit="1" customWidth="1"/>
    <col min="10" max="10" width="10.5703125" bestFit="1" customWidth="1"/>
    <col min="11" max="11" width="8.42578125" bestFit="1" customWidth="1"/>
    <col min="12" max="12" width="9.28515625" bestFit="1" customWidth="1"/>
    <col min="13" max="13" width="10.5703125" bestFit="1" customWidth="1"/>
    <col min="14" max="14" width="8.42578125" bestFit="1" customWidth="1"/>
    <col min="15" max="15" width="9.28515625" bestFit="1" customWidth="1"/>
    <col min="16" max="16" width="10.5703125" bestFit="1" customWidth="1"/>
    <col min="17" max="17" width="8.42578125" bestFit="1" customWidth="1"/>
    <col min="18" max="18" width="9.28515625" bestFit="1" customWidth="1"/>
    <col min="19" max="19" width="10.5703125" bestFit="1" customWidth="1"/>
    <col min="20" max="20" width="7.28515625" bestFit="1" customWidth="1"/>
    <col min="21" max="21" width="9.28515625" bestFit="1" customWidth="1"/>
    <col min="22" max="22" width="10.5703125" bestFit="1" customWidth="1"/>
    <col min="23" max="23" width="7.28515625" bestFit="1" customWidth="1"/>
    <col min="24" max="24" width="9.28515625" bestFit="1" customWidth="1"/>
    <col min="25" max="25" width="10.5703125" bestFit="1" customWidth="1"/>
    <col min="26" max="26" width="7.28515625" bestFit="1" customWidth="1"/>
    <col min="27" max="27" width="9.28515625" bestFit="1" customWidth="1"/>
    <col min="28" max="28" width="10.5703125" bestFit="1" customWidth="1"/>
    <col min="29" max="29" width="8.42578125" bestFit="1" customWidth="1"/>
    <col min="30" max="30" width="9.28515625" bestFit="1" customWidth="1"/>
    <col min="31" max="31" width="10.5703125" bestFit="1" customWidth="1"/>
    <col min="32" max="32" width="8.42578125" bestFit="1" customWidth="1"/>
    <col min="33" max="33" width="9.28515625" bestFit="1" customWidth="1"/>
    <col min="34" max="34" width="10.5703125" bestFit="1" customWidth="1"/>
    <col min="35" max="35" width="8.42578125" bestFit="1" customWidth="1"/>
    <col min="36" max="36" width="9.28515625" bestFit="1" customWidth="1"/>
    <col min="37" max="37" width="10.5703125" bestFit="1" customWidth="1"/>
    <col min="38" max="38" width="8.42578125" bestFit="1" customWidth="1"/>
    <col min="39" max="39" width="9.28515625" bestFit="1" customWidth="1"/>
    <col min="40" max="40" width="10.5703125" bestFit="1" customWidth="1"/>
    <col min="41" max="41" width="8.42578125" bestFit="1" customWidth="1"/>
    <col min="42" max="42" width="9.28515625" bestFit="1" customWidth="1"/>
    <col min="43" max="43" width="10.5703125" bestFit="1" customWidth="1"/>
    <col min="44" max="44" width="8.42578125" bestFit="1" customWidth="1"/>
    <col min="45" max="45" width="9.28515625" bestFit="1" customWidth="1"/>
    <col min="46" max="46" width="10.5703125" bestFit="1" customWidth="1"/>
    <col min="47" max="47" width="8.42578125" bestFit="1" customWidth="1"/>
    <col min="48" max="48" width="9.28515625" bestFit="1" customWidth="1"/>
    <col min="49" max="49" width="10.5703125" bestFit="1" customWidth="1"/>
    <col min="50" max="50" width="8.42578125" bestFit="1" customWidth="1"/>
    <col min="51" max="51" width="9.28515625" bestFit="1" customWidth="1"/>
    <col min="52" max="52" width="10.5703125" bestFit="1" customWidth="1"/>
    <col min="53" max="53" width="8.42578125" bestFit="1" customWidth="1"/>
    <col min="54" max="54" width="9.28515625" bestFit="1" customWidth="1"/>
    <col min="55" max="55" width="10.5703125" bestFit="1" customWidth="1"/>
  </cols>
  <sheetData>
    <row r="1" spans="1:55" ht="49.5" customHeight="1" x14ac:dyDescent="0.25">
      <c r="A1" s="61" t="s">
        <v>64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61"/>
      <c r="AI1" s="61"/>
      <c r="AJ1" s="61"/>
      <c r="AK1" s="61"/>
      <c r="AL1" s="61"/>
      <c r="AM1" s="61"/>
      <c r="AN1" s="61"/>
      <c r="AO1" s="61"/>
      <c r="AP1" s="61"/>
      <c r="AQ1" s="61"/>
      <c r="AR1" s="61"/>
      <c r="AS1" s="61"/>
      <c r="AT1" s="61"/>
      <c r="AU1" s="61"/>
      <c r="AV1" s="61"/>
      <c r="AW1" s="61"/>
      <c r="AX1" s="61"/>
      <c r="AY1" s="61"/>
      <c r="AZ1" s="61"/>
      <c r="BA1" s="61"/>
      <c r="BB1" s="61"/>
      <c r="BC1" s="61"/>
    </row>
    <row r="2" spans="1:55" ht="19.5" customHeight="1" x14ac:dyDescent="0.3">
      <c r="A2" s="27" t="s">
        <v>67</v>
      </c>
      <c r="B2" s="26"/>
      <c r="C2" s="26"/>
      <c r="D2" s="26"/>
      <c r="E2" s="26"/>
      <c r="F2" s="26"/>
      <c r="G2" s="26"/>
      <c r="H2" s="26"/>
      <c r="I2" s="26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23"/>
      <c r="AN2" s="23"/>
      <c r="AO2" s="23"/>
      <c r="AP2" s="23"/>
      <c r="AQ2" s="23"/>
      <c r="AR2" s="23"/>
      <c r="AS2" s="23"/>
      <c r="AT2" s="23"/>
      <c r="AU2" s="23"/>
      <c r="AV2" s="23"/>
      <c r="AW2" s="23"/>
      <c r="AX2" s="23"/>
      <c r="AZ2" s="25"/>
      <c r="BA2" s="25"/>
      <c r="BB2" s="25"/>
      <c r="BC2" s="25"/>
    </row>
    <row r="3" spans="1:55" x14ac:dyDescent="0.25">
      <c r="A3" s="65" t="s">
        <v>66</v>
      </c>
      <c r="B3" s="66"/>
      <c r="C3" s="66"/>
      <c r="D3" s="66"/>
      <c r="E3" s="66"/>
      <c r="F3" s="66"/>
      <c r="G3" s="66"/>
      <c r="H3" s="66"/>
      <c r="I3" s="66"/>
      <c r="J3" s="67"/>
      <c r="K3" s="68" t="s">
        <v>60</v>
      </c>
      <c r="L3" s="69"/>
      <c r="M3" s="69"/>
      <c r="N3" s="69"/>
      <c r="O3" s="69"/>
      <c r="P3" s="69"/>
      <c r="Q3" s="69"/>
      <c r="R3" s="69"/>
      <c r="S3" s="70"/>
      <c r="T3" s="68" t="s">
        <v>61</v>
      </c>
      <c r="U3" s="69"/>
      <c r="V3" s="69"/>
      <c r="W3" s="69"/>
      <c r="X3" s="69"/>
      <c r="Y3" s="69"/>
      <c r="Z3" s="69"/>
      <c r="AA3" s="69"/>
      <c r="AB3" s="70"/>
      <c r="AC3" s="68" t="s">
        <v>59</v>
      </c>
      <c r="AD3" s="69"/>
      <c r="AE3" s="69"/>
      <c r="AF3" s="69"/>
      <c r="AG3" s="69"/>
      <c r="AH3" s="69"/>
      <c r="AI3" s="69"/>
      <c r="AJ3" s="69"/>
      <c r="AK3" s="70"/>
      <c r="AL3" s="68" t="s">
        <v>62</v>
      </c>
      <c r="AM3" s="69"/>
      <c r="AN3" s="69"/>
      <c r="AO3" s="69"/>
      <c r="AP3" s="69"/>
      <c r="AQ3" s="69"/>
      <c r="AR3" s="69"/>
      <c r="AS3" s="69"/>
      <c r="AT3" s="70"/>
      <c r="AU3" s="68" t="s">
        <v>63</v>
      </c>
      <c r="AV3" s="69"/>
      <c r="AW3" s="69"/>
      <c r="AX3" s="69"/>
      <c r="AY3" s="69"/>
      <c r="AZ3" s="69"/>
      <c r="BA3" s="69"/>
      <c r="BB3" s="69"/>
      <c r="BC3" s="70"/>
    </row>
    <row r="4" spans="1:55" x14ac:dyDescent="0.25">
      <c r="A4" s="71" t="s">
        <v>41</v>
      </c>
      <c r="B4" s="65">
        <v>2010</v>
      </c>
      <c r="C4" s="66"/>
      <c r="D4" s="67"/>
      <c r="E4" s="65">
        <v>2015</v>
      </c>
      <c r="F4" s="66"/>
      <c r="G4" s="67"/>
      <c r="H4" s="65">
        <v>2020</v>
      </c>
      <c r="I4" s="66"/>
      <c r="J4" s="67"/>
      <c r="K4" s="65">
        <v>2010</v>
      </c>
      <c r="L4" s="66"/>
      <c r="M4" s="67"/>
      <c r="N4" s="65">
        <v>2015</v>
      </c>
      <c r="O4" s="66"/>
      <c r="P4" s="67"/>
      <c r="Q4" s="65">
        <v>2020</v>
      </c>
      <c r="R4" s="66"/>
      <c r="S4" s="67"/>
      <c r="T4" s="65">
        <v>2010</v>
      </c>
      <c r="U4" s="66"/>
      <c r="V4" s="67"/>
      <c r="W4" s="65">
        <v>2015</v>
      </c>
      <c r="X4" s="66"/>
      <c r="Y4" s="67"/>
      <c r="Z4" s="65">
        <v>2020</v>
      </c>
      <c r="AA4" s="66"/>
      <c r="AB4" s="67"/>
      <c r="AC4" s="65">
        <v>2010</v>
      </c>
      <c r="AD4" s="66"/>
      <c r="AE4" s="67"/>
      <c r="AF4" s="65">
        <v>2015</v>
      </c>
      <c r="AG4" s="66"/>
      <c r="AH4" s="67"/>
      <c r="AI4" s="65">
        <v>2020</v>
      </c>
      <c r="AJ4" s="66"/>
      <c r="AK4" s="67"/>
      <c r="AL4" s="65">
        <v>2010</v>
      </c>
      <c r="AM4" s="66"/>
      <c r="AN4" s="67"/>
      <c r="AO4" s="65">
        <v>2015</v>
      </c>
      <c r="AP4" s="66"/>
      <c r="AQ4" s="67"/>
      <c r="AR4" s="65">
        <v>2020</v>
      </c>
      <c r="AS4" s="66"/>
      <c r="AT4" s="67"/>
      <c r="AU4" s="65">
        <v>2010</v>
      </c>
      <c r="AV4" s="66"/>
      <c r="AW4" s="67"/>
      <c r="AX4" s="65">
        <v>2015</v>
      </c>
      <c r="AY4" s="66"/>
      <c r="AZ4" s="67"/>
      <c r="BA4" s="65">
        <v>2020</v>
      </c>
      <c r="BB4" s="66"/>
      <c r="BC4" s="67"/>
    </row>
    <row r="5" spans="1:55" x14ac:dyDescent="0.25">
      <c r="A5" s="72"/>
      <c r="B5" s="3" t="s">
        <v>42</v>
      </c>
      <c r="C5" s="3" t="s">
        <v>43</v>
      </c>
      <c r="D5" s="3" t="s">
        <v>44</v>
      </c>
      <c r="E5" s="3" t="s">
        <v>42</v>
      </c>
      <c r="F5" s="3" t="s">
        <v>43</v>
      </c>
      <c r="G5" s="3" t="s">
        <v>44</v>
      </c>
      <c r="H5" s="3" t="s">
        <v>42</v>
      </c>
      <c r="I5" s="3" t="s">
        <v>43</v>
      </c>
      <c r="J5" s="3" t="s">
        <v>44</v>
      </c>
      <c r="K5" s="3" t="s">
        <v>42</v>
      </c>
      <c r="L5" s="3" t="s">
        <v>43</v>
      </c>
      <c r="M5" s="3" t="s">
        <v>44</v>
      </c>
      <c r="N5" s="3" t="s">
        <v>42</v>
      </c>
      <c r="O5" s="3" t="s">
        <v>43</v>
      </c>
      <c r="P5" s="3" t="s">
        <v>44</v>
      </c>
      <c r="Q5" s="3" t="s">
        <v>42</v>
      </c>
      <c r="R5" s="3" t="s">
        <v>43</v>
      </c>
      <c r="S5" s="3" t="s">
        <v>44</v>
      </c>
      <c r="T5" s="3" t="s">
        <v>42</v>
      </c>
      <c r="U5" s="3" t="s">
        <v>43</v>
      </c>
      <c r="V5" s="3" t="s">
        <v>44</v>
      </c>
      <c r="W5" s="3" t="s">
        <v>42</v>
      </c>
      <c r="X5" s="3" t="s">
        <v>43</v>
      </c>
      <c r="Y5" s="3" t="s">
        <v>44</v>
      </c>
      <c r="Z5" s="3" t="s">
        <v>42</v>
      </c>
      <c r="AA5" s="3" t="s">
        <v>43</v>
      </c>
      <c r="AB5" s="3" t="s">
        <v>44</v>
      </c>
      <c r="AC5" s="3" t="s">
        <v>42</v>
      </c>
      <c r="AD5" s="3" t="s">
        <v>43</v>
      </c>
      <c r="AE5" s="3" t="s">
        <v>44</v>
      </c>
      <c r="AF5" s="3" t="s">
        <v>42</v>
      </c>
      <c r="AG5" s="3" t="s">
        <v>43</v>
      </c>
      <c r="AH5" s="3" t="s">
        <v>44</v>
      </c>
      <c r="AI5" s="3" t="s">
        <v>42</v>
      </c>
      <c r="AJ5" s="3" t="s">
        <v>43</v>
      </c>
      <c r="AK5" s="3" t="s">
        <v>44</v>
      </c>
      <c r="AL5" s="3" t="s">
        <v>42</v>
      </c>
      <c r="AM5" s="3" t="s">
        <v>43</v>
      </c>
      <c r="AN5" s="3" t="s">
        <v>44</v>
      </c>
      <c r="AO5" s="3" t="s">
        <v>42</v>
      </c>
      <c r="AP5" s="3" t="s">
        <v>43</v>
      </c>
      <c r="AQ5" s="3" t="s">
        <v>44</v>
      </c>
      <c r="AR5" s="3" t="s">
        <v>42</v>
      </c>
      <c r="AS5" s="3" t="s">
        <v>43</v>
      </c>
      <c r="AT5" s="3" t="s">
        <v>44</v>
      </c>
      <c r="AU5" s="3" t="s">
        <v>42</v>
      </c>
      <c r="AV5" s="3" t="s">
        <v>43</v>
      </c>
      <c r="AW5" s="3" t="s">
        <v>44</v>
      </c>
      <c r="AX5" s="3" t="s">
        <v>42</v>
      </c>
      <c r="AY5" s="3" t="s">
        <v>43</v>
      </c>
      <c r="AZ5" s="3" t="s">
        <v>44</v>
      </c>
      <c r="BA5" s="3" t="s">
        <v>42</v>
      </c>
      <c r="BB5" s="3" t="s">
        <v>43</v>
      </c>
      <c r="BC5" s="3" t="s">
        <v>44</v>
      </c>
    </row>
    <row r="6" spans="1:55" x14ac:dyDescent="0.25">
      <c r="A6" s="39">
        <v>0</v>
      </c>
      <c r="B6" s="4">
        <f>K6+T6+AC6+AL6+AU6</f>
        <v>11646</v>
      </c>
      <c r="C6" s="5">
        <f t="shared" ref="C6:D6" si="0">L6+U6+AD6+AM6+AV6</f>
        <v>5897</v>
      </c>
      <c r="D6" s="5">
        <f t="shared" si="0"/>
        <v>5749</v>
      </c>
      <c r="E6" s="4">
        <f t="shared" ref="E6" si="1">N6+W6+AF6+AO6+AX6</f>
        <v>12155</v>
      </c>
      <c r="F6" s="5">
        <f t="shared" ref="F6" si="2">O6+X6+AG6+AP6+AY6</f>
        <v>6266</v>
      </c>
      <c r="G6" s="5">
        <f t="shared" ref="G6" si="3">P6+Y6+AH6+AQ6+AZ6</f>
        <v>5889</v>
      </c>
      <c r="H6" s="4">
        <f t="shared" ref="H6" si="4">Q6+Z6+AI6+AR6+BA6</f>
        <v>12848</v>
      </c>
      <c r="I6" s="5">
        <f t="shared" ref="I6" si="5">R6+AA6+AJ6+AS6+BB6</f>
        <v>6562</v>
      </c>
      <c r="J6" s="5">
        <f t="shared" ref="J6" si="6">S6+AB6+AK6+AT6+BC6</f>
        <v>6286</v>
      </c>
      <c r="K6" s="4">
        <v>2602</v>
      </c>
      <c r="L6" s="5">
        <v>1310</v>
      </c>
      <c r="M6" s="5">
        <v>1292</v>
      </c>
      <c r="N6" s="4">
        <v>2210</v>
      </c>
      <c r="O6" s="5">
        <v>1149</v>
      </c>
      <c r="P6" s="5">
        <v>1061</v>
      </c>
      <c r="Q6" s="4">
        <v>2256</v>
      </c>
      <c r="R6" s="5">
        <v>1171</v>
      </c>
      <c r="S6" s="5">
        <v>1085</v>
      </c>
      <c r="T6" s="4">
        <v>977</v>
      </c>
      <c r="U6" s="5">
        <v>505</v>
      </c>
      <c r="V6" s="5">
        <v>472</v>
      </c>
      <c r="W6" s="4">
        <v>836</v>
      </c>
      <c r="X6" s="5">
        <v>420</v>
      </c>
      <c r="Y6" s="5">
        <v>416</v>
      </c>
      <c r="Z6" s="4">
        <v>905</v>
      </c>
      <c r="AA6" s="5">
        <v>475</v>
      </c>
      <c r="AB6" s="5">
        <v>430</v>
      </c>
      <c r="AC6" s="4">
        <v>2138</v>
      </c>
      <c r="AD6" s="5">
        <v>1096</v>
      </c>
      <c r="AE6" s="5">
        <v>1042</v>
      </c>
      <c r="AF6" s="4">
        <v>2996</v>
      </c>
      <c r="AG6" s="5">
        <v>1534</v>
      </c>
      <c r="AH6" s="5">
        <v>1462</v>
      </c>
      <c r="AI6" s="4">
        <v>3646</v>
      </c>
      <c r="AJ6" s="5">
        <v>1779</v>
      </c>
      <c r="AK6" s="5">
        <v>1867</v>
      </c>
      <c r="AL6" s="4">
        <v>2326</v>
      </c>
      <c r="AM6" s="5">
        <v>1165</v>
      </c>
      <c r="AN6" s="5">
        <v>1161</v>
      </c>
      <c r="AO6" s="4">
        <v>2221</v>
      </c>
      <c r="AP6" s="5">
        <v>1152</v>
      </c>
      <c r="AQ6" s="5">
        <v>1069</v>
      </c>
      <c r="AR6" s="4">
        <v>2019</v>
      </c>
      <c r="AS6" s="5">
        <v>1036</v>
      </c>
      <c r="AT6" s="5">
        <v>983</v>
      </c>
      <c r="AU6" s="4">
        <v>3603</v>
      </c>
      <c r="AV6" s="5">
        <v>1821</v>
      </c>
      <c r="AW6" s="5">
        <v>1782</v>
      </c>
      <c r="AX6" s="4">
        <v>3892</v>
      </c>
      <c r="AY6" s="5">
        <v>2011</v>
      </c>
      <c r="AZ6" s="5">
        <v>1881</v>
      </c>
      <c r="BA6" s="4">
        <v>4022</v>
      </c>
      <c r="BB6" s="5">
        <v>2101</v>
      </c>
      <c r="BC6" s="11">
        <v>1921</v>
      </c>
    </row>
    <row r="7" spans="1:55" x14ac:dyDescent="0.25">
      <c r="A7" s="39">
        <v>1</v>
      </c>
      <c r="B7" s="4">
        <f t="shared" ref="B7:B40" si="7">K7+T7+AC7+AL7+AU7</f>
        <v>11626</v>
      </c>
      <c r="C7" s="5">
        <f t="shared" ref="C7:C40" si="8">L7+U7+AD7+AM7+AV7</f>
        <v>5915</v>
      </c>
      <c r="D7" s="5">
        <f t="shared" ref="D7:D40" si="9">M7+V7+AE7+AN7+AW7</f>
        <v>5711</v>
      </c>
      <c r="E7" s="4">
        <f t="shared" ref="E7:E40" si="10">N7+W7+AF7+AO7+AX7</f>
        <v>11680</v>
      </c>
      <c r="F7" s="5">
        <f t="shared" ref="F7:F40" si="11">O7+X7+AG7+AP7+AY7</f>
        <v>5998</v>
      </c>
      <c r="G7" s="5">
        <f t="shared" ref="G7:G40" si="12">P7+Y7+AH7+AQ7+AZ7</f>
        <v>5682</v>
      </c>
      <c r="H7" s="4">
        <f t="shared" ref="H7:H40" si="13">Q7+Z7+AI7+AR7+BA7</f>
        <v>12219</v>
      </c>
      <c r="I7" s="5">
        <f t="shared" ref="I7:I40" si="14">R7+AA7+AJ7+AS7+BB7</f>
        <v>6255</v>
      </c>
      <c r="J7" s="5">
        <f t="shared" ref="J7:J40" si="15">S7+AB7+AK7+AT7+BC7</f>
        <v>5964</v>
      </c>
      <c r="K7" s="4">
        <v>2605</v>
      </c>
      <c r="L7" s="5">
        <v>1317</v>
      </c>
      <c r="M7" s="5">
        <v>1288</v>
      </c>
      <c r="N7" s="4">
        <v>2207</v>
      </c>
      <c r="O7" s="5">
        <v>1135</v>
      </c>
      <c r="P7" s="5">
        <v>1072</v>
      </c>
      <c r="Q7" s="4">
        <v>2183</v>
      </c>
      <c r="R7" s="5">
        <v>1132</v>
      </c>
      <c r="S7" s="5">
        <v>1051</v>
      </c>
      <c r="T7" s="4">
        <v>988</v>
      </c>
      <c r="U7" s="5">
        <v>513</v>
      </c>
      <c r="V7" s="5">
        <v>475</v>
      </c>
      <c r="W7" s="4">
        <v>824</v>
      </c>
      <c r="X7" s="5">
        <v>419</v>
      </c>
      <c r="Y7" s="5">
        <v>405</v>
      </c>
      <c r="Z7" s="4">
        <v>851</v>
      </c>
      <c r="AA7" s="5">
        <v>442</v>
      </c>
      <c r="AB7" s="5">
        <v>409</v>
      </c>
      <c r="AC7" s="4">
        <v>2015</v>
      </c>
      <c r="AD7" s="5">
        <v>1032</v>
      </c>
      <c r="AE7" s="5">
        <v>983</v>
      </c>
      <c r="AF7" s="4">
        <v>2868</v>
      </c>
      <c r="AG7" s="5">
        <v>1469</v>
      </c>
      <c r="AH7" s="5">
        <v>1399</v>
      </c>
      <c r="AI7" s="4">
        <v>3310</v>
      </c>
      <c r="AJ7" s="5">
        <v>1633</v>
      </c>
      <c r="AK7" s="5">
        <v>1677</v>
      </c>
      <c r="AL7" s="4">
        <v>2315</v>
      </c>
      <c r="AM7" s="5">
        <v>1164</v>
      </c>
      <c r="AN7" s="5">
        <v>1151</v>
      </c>
      <c r="AO7" s="4">
        <v>2113</v>
      </c>
      <c r="AP7" s="5">
        <v>1088</v>
      </c>
      <c r="AQ7" s="5">
        <v>1025</v>
      </c>
      <c r="AR7" s="4">
        <v>1968</v>
      </c>
      <c r="AS7" s="5">
        <v>1014</v>
      </c>
      <c r="AT7" s="5">
        <v>954</v>
      </c>
      <c r="AU7" s="4">
        <v>3703</v>
      </c>
      <c r="AV7" s="5">
        <v>1889</v>
      </c>
      <c r="AW7" s="5">
        <v>1814</v>
      </c>
      <c r="AX7" s="4">
        <v>3668</v>
      </c>
      <c r="AY7" s="5">
        <v>1887</v>
      </c>
      <c r="AZ7" s="5">
        <v>1781</v>
      </c>
      <c r="BA7" s="4">
        <v>3907</v>
      </c>
      <c r="BB7" s="5">
        <v>2034</v>
      </c>
      <c r="BC7" s="12">
        <v>1873</v>
      </c>
    </row>
    <row r="8" spans="1:55" x14ac:dyDescent="0.25">
      <c r="A8" s="39">
        <v>2</v>
      </c>
      <c r="B8" s="4">
        <f t="shared" si="7"/>
        <v>11612</v>
      </c>
      <c r="C8" s="5">
        <f t="shared" si="8"/>
        <v>5928</v>
      </c>
      <c r="D8" s="5">
        <f t="shared" si="9"/>
        <v>5684</v>
      </c>
      <c r="E8" s="4">
        <f t="shared" si="10"/>
        <v>11334</v>
      </c>
      <c r="F8" s="5">
        <f t="shared" si="11"/>
        <v>5805</v>
      </c>
      <c r="G8" s="5">
        <f t="shared" si="12"/>
        <v>5529</v>
      </c>
      <c r="H8" s="4">
        <f t="shared" si="13"/>
        <v>11712</v>
      </c>
      <c r="I8" s="5">
        <f t="shared" si="14"/>
        <v>6006</v>
      </c>
      <c r="J8" s="5">
        <f t="shared" si="15"/>
        <v>5706</v>
      </c>
      <c r="K8" s="4">
        <v>2612</v>
      </c>
      <c r="L8" s="5">
        <v>1325</v>
      </c>
      <c r="M8" s="5">
        <v>1287</v>
      </c>
      <c r="N8" s="4">
        <v>2215</v>
      </c>
      <c r="O8" s="5">
        <v>1130</v>
      </c>
      <c r="P8" s="5">
        <v>1085</v>
      </c>
      <c r="Q8" s="4">
        <v>2136</v>
      </c>
      <c r="R8" s="5">
        <v>1106</v>
      </c>
      <c r="S8" s="5">
        <v>1030</v>
      </c>
      <c r="T8" s="4">
        <v>1001</v>
      </c>
      <c r="U8" s="5">
        <v>521</v>
      </c>
      <c r="V8" s="5">
        <v>480</v>
      </c>
      <c r="W8" s="4">
        <v>823</v>
      </c>
      <c r="X8" s="5">
        <v>423</v>
      </c>
      <c r="Y8" s="5">
        <v>400</v>
      </c>
      <c r="Z8" s="4">
        <v>812</v>
      </c>
      <c r="AA8" s="5">
        <v>418</v>
      </c>
      <c r="AB8" s="5">
        <v>394</v>
      </c>
      <c r="AC8" s="4">
        <v>1906</v>
      </c>
      <c r="AD8" s="5">
        <v>975</v>
      </c>
      <c r="AE8" s="5">
        <v>931</v>
      </c>
      <c r="AF8" s="4">
        <v>2749</v>
      </c>
      <c r="AG8" s="5">
        <v>1409</v>
      </c>
      <c r="AH8" s="5">
        <v>1340</v>
      </c>
      <c r="AI8" s="4">
        <v>3028</v>
      </c>
      <c r="AJ8" s="5">
        <v>1509</v>
      </c>
      <c r="AK8" s="5">
        <v>1519</v>
      </c>
      <c r="AL8" s="4">
        <v>2316</v>
      </c>
      <c r="AM8" s="5">
        <v>1168</v>
      </c>
      <c r="AN8" s="5">
        <v>1148</v>
      </c>
      <c r="AO8" s="4">
        <v>2037</v>
      </c>
      <c r="AP8" s="5">
        <v>1043</v>
      </c>
      <c r="AQ8" s="5">
        <v>994</v>
      </c>
      <c r="AR8" s="4">
        <v>1924</v>
      </c>
      <c r="AS8" s="5">
        <v>994</v>
      </c>
      <c r="AT8" s="5">
        <v>930</v>
      </c>
      <c r="AU8" s="4">
        <v>3777</v>
      </c>
      <c r="AV8" s="5">
        <v>1939</v>
      </c>
      <c r="AW8" s="5">
        <v>1838</v>
      </c>
      <c r="AX8" s="4">
        <v>3510</v>
      </c>
      <c r="AY8" s="5">
        <v>1800</v>
      </c>
      <c r="AZ8" s="5">
        <v>1710</v>
      </c>
      <c r="BA8" s="4">
        <v>3812</v>
      </c>
      <c r="BB8" s="5">
        <v>1979</v>
      </c>
      <c r="BC8" s="12">
        <v>1833</v>
      </c>
    </row>
    <row r="9" spans="1:55" x14ac:dyDescent="0.25">
      <c r="A9" s="39">
        <v>3</v>
      </c>
      <c r="B9" s="4">
        <f t="shared" si="7"/>
        <v>11600</v>
      </c>
      <c r="C9" s="5">
        <f t="shared" si="8"/>
        <v>5937</v>
      </c>
      <c r="D9" s="5">
        <f t="shared" si="9"/>
        <v>5663</v>
      </c>
      <c r="E9" s="4">
        <f t="shared" si="10"/>
        <v>11106</v>
      </c>
      <c r="F9" s="5">
        <f t="shared" si="11"/>
        <v>5676</v>
      </c>
      <c r="G9" s="5">
        <f t="shared" si="12"/>
        <v>5430</v>
      </c>
      <c r="H9" s="4">
        <f t="shared" si="13"/>
        <v>11317</v>
      </c>
      <c r="I9" s="5">
        <f t="shared" si="14"/>
        <v>5809</v>
      </c>
      <c r="J9" s="5">
        <f t="shared" si="15"/>
        <v>5508</v>
      </c>
      <c r="K9" s="4">
        <v>2624</v>
      </c>
      <c r="L9" s="5">
        <v>1335</v>
      </c>
      <c r="M9" s="5">
        <v>1289</v>
      </c>
      <c r="N9" s="4">
        <v>2235</v>
      </c>
      <c r="O9" s="5">
        <v>1134</v>
      </c>
      <c r="P9" s="5">
        <v>1101</v>
      </c>
      <c r="Q9" s="4">
        <v>2113</v>
      </c>
      <c r="R9" s="5">
        <v>1091</v>
      </c>
      <c r="S9" s="5">
        <v>1022</v>
      </c>
      <c r="T9" s="4">
        <v>1012</v>
      </c>
      <c r="U9" s="5">
        <v>528</v>
      </c>
      <c r="V9" s="5">
        <v>484</v>
      </c>
      <c r="W9" s="4">
        <v>831</v>
      </c>
      <c r="X9" s="5">
        <v>430</v>
      </c>
      <c r="Y9" s="5">
        <v>401</v>
      </c>
      <c r="Z9" s="4">
        <v>786</v>
      </c>
      <c r="AA9" s="5">
        <v>402</v>
      </c>
      <c r="AB9" s="5">
        <v>384</v>
      </c>
      <c r="AC9" s="4">
        <v>1810</v>
      </c>
      <c r="AD9" s="5">
        <v>925</v>
      </c>
      <c r="AE9" s="5">
        <v>885</v>
      </c>
      <c r="AF9" s="4">
        <v>2638</v>
      </c>
      <c r="AG9" s="5">
        <v>1352</v>
      </c>
      <c r="AH9" s="5">
        <v>1286</v>
      </c>
      <c r="AI9" s="4">
        <v>2794</v>
      </c>
      <c r="AJ9" s="5">
        <v>1406</v>
      </c>
      <c r="AK9" s="5">
        <v>1388</v>
      </c>
      <c r="AL9" s="4">
        <v>2328</v>
      </c>
      <c r="AM9" s="5">
        <v>1177</v>
      </c>
      <c r="AN9" s="5">
        <v>1151</v>
      </c>
      <c r="AO9" s="4">
        <v>1989</v>
      </c>
      <c r="AP9" s="5">
        <v>1013</v>
      </c>
      <c r="AQ9" s="5">
        <v>976</v>
      </c>
      <c r="AR9" s="4">
        <v>1890</v>
      </c>
      <c r="AS9" s="5">
        <v>977</v>
      </c>
      <c r="AT9" s="5">
        <v>913</v>
      </c>
      <c r="AU9" s="4">
        <v>3826</v>
      </c>
      <c r="AV9" s="5">
        <v>1972</v>
      </c>
      <c r="AW9" s="5">
        <v>1854</v>
      </c>
      <c r="AX9" s="4">
        <v>3413</v>
      </c>
      <c r="AY9" s="5">
        <v>1747</v>
      </c>
      <c r="AZ9" s="5">
        <v>1666</v>
      </c>
      <c r="BA9" s="4">
        <v>3734</v>
      </c>
      <c r="BB9" s="5">
        <v>1933</v>
      </c>
      <c r="BC9" s="12">
        <v>1801</v>
      </c>
    </row>
    <row r="10" spans="1:55" x14ac:dyDescent="0.25">
      <c r="A10" s="39">
        <v>4</v>
      </c>
      <c r="B10" s="4">
        <f t="shared" si="7"/>
        <v>11589</v>
      </c>
      <c r="C10" s="5">
        <f t="shared" si="8"/>
        <v>5939</v>
      </c>
      <c r="D10" s="5">
        <f t="shared" si="9"/>
        <v>5650</v>
      </c>
      <c r="E10" s="4">
        <f t="shared" si="10"/>
        <v>10978</v>
      </c>
      <c r="F10" s="5">
        <f t="shared" si="11"/>
        <v>5603</v>
      </c>
      <c r="G10" s="5">
        <f t="shared" si="12"/>
        <v>5375</v>
      </c>
      <c r="H10" s="4">
        <f t="shared" si="13"/>
        <v>11025</v>
      </c>
      <c r="I10" s="5">
        <f t="shared" si="14"/>
        <v>5662</v>
      </c>
      <c r="J10" s="5">
        <f t="shared" si="15"/>
        <v>5363</v>
      </c>
      <c r="K10" s="4">
        <v>2638</v>
      </c>
      <c r="L10" s="5">
        <v>1345</v>
      </c>
      <c r="M10" s="5">
        <v>1293</v>
      </c>
      <c r="N10" s="4">
        <v>2265</v>
      </c>
      <c r="O10" s="5">
        <v>1144</v>
      </c>
      <c r="P10" s="5">
        <v>1121</v>
      </c>
      <c r="Q10" s="4">
        <v>2111</v>
      </c>
      <c r="R10" s="5">
        <v>1087</v>
      </c>
      <c r="S10" s="5">
        <v>1024</v>
      </c>
      <c r="T10" s="4">
        <v>1025</v>
      </c>
      <c r="U10" s="5">
        <v>535</v>
      </c>
      <c r="V10" s="5">
        <v>490</v>
      </c>
      <c r="W10" s="4">
        <v>846</v>
      </c>
      <c r="X10" s="5">
        <v>440</v>
      </c>
      <c r="Y10" s="5">
        <v>406</v>
      </c>
      <c r="Z10" s="4">
        <v>771</v>
      </c>
      <c r="AA10" s="5">
        <v>393</v>
      </c>
      <c r="AB10" s="5">
        <v>378</v>
      </c>
      <c r="AC10" s="4">
        <v>1725</v>
      </c>
      <c r="AD10" s="5">
        <v>880</v>
      </c>
      <c r="AE10" s="5">
        <v>845</v>
      </c>
      <c r="AF10" s="4">
        <v>2535</v>
      </c>
      <c r="AG10" s="5">
        <v>1300</v>
      </c>
      <c r="AH10" s="5">
        <v>1235</v>
      </c>
      <c r="AI10" s="4">
        <v>2606</v>
      </c>
      <c r="AJ10" s="5">
        <v>1322</v>
      </c>
      <c r="AK10" s="5">
        <v>1284</v>
      </c>
      <c r="AL10" s="4">
        <v>2347</v>
      </c>
      <c r="AM10" s="5">
        <v>1188</v>
      </c>
      <c r="AN10" s="5">
        <v>1159</v>
      </c>
      <c r="AO10" s="4">
        <v>1965</v>
      </c>
      <c r="AP10" s="5">
        <v>997</v>
      </c>
      <c r="AQ10" s="5">
        <v>968</v>
      </c>
      <c r="AR10" s="4">
        <v>1862</v>
      </c>
      <c r="AS10" s="5">
        <v>962</v>
      </c>
      <c r="AT10" s="5">
        <v>900</v>
      </c>
      <c r="AU10" s="4">
        <v>3854</v>
      </c>
      <c r="AV10" s="5">
        <v>1991</v>
      </c>
      <c r="AW10" s="5">
        <v>1863</v>
      </c>
      <c r="AX10" s="4">
        <v>3367</v>
      </c>
      <c r="AY10" s="5">
        <v>1722</v>
      </c>
      <c r="AZ10" s="5">
        <v>1645</v>
      </c>
      <c r="BA10" s="4">
        <v>3675</v>
      </c>
      <c r="BB10" s="5">
        <v>1898</v>
      </c>
      <c r="BC10" s="12">
        <v>1777</v>
      </c>
    </row>
    <row r="11" spans="1:55" x14ac:dyDescent="0.25">
      <c r="A11" s="39">
        <v>5</v>
      </c>
      <c r="B11" s="4">
        <f t="shared" si="7"/>
        <v>11589</v>
      </c>
      <c r="C11" s="5">
        <f t="shared" si="8"/>
        <v>5943</v>
      </c>
      <c r="D11" s="5">
        <f t="shared" si="9"/>
        <v>5646</v>
      </c>
      <c r="E11" s="4">
        <f t="shared" si="10"/>
        <v>10939</v>
      </c>
      <c r="F11" s="5">
        <f t="shared" si="11"/>
        <v>5580</v>
      </c>
      <c r="G11" s="5">
        <f t="shared" si="12"/>
        <v>5359</v>
      </c>
      <c r="H11" s="4">
        <f t="shared" si="13"/>
        <v>10827</v>
      </c>
      <c r="I11" s="5">
        <f t="shared" si="14"/>
        <v>5559</v>
      </c>
      <c r="J11" s="5">
        <f t="shared" si="15"/>
        <v>5268</v>
      </c>
      <c r="K11" s="4">
        <v>2658</v>
      </c>
      <c r="L11" s="5">
        <v>1356</v>
      </c>
      <c r="M11" s="5">
        <v>1302</v>
      </c>
      <c r="N11" s="4">
        <v>2302</v>
      </c>
      <c r="O11" s="5">
        <v>1161</v>
      </c>
      <c r="P11" s="5">
        <v>1141</v>
      </c>
      <c r="Q11" s="4">
        <v>2126</v>
      </c>
      <c r="R11" s="5">
        <v>1091</v>
      </c>
      <c r="S11" s="5">
        <v>1035</v>
      </c>
      <c r="T11" s="4">
        <v>1038</v>
      </c>
      <c r="U11" s="5">
        <v>543</v>
      </c>
      <c r="V11" s="5">
        <v>495</v>
      </c>
      <c r="W11" s="4">
        <v>867</v>
      </c>
      <c r="X11" s="5">
        <v>452</v>
      </c>
      <c r="Y11" s="5">
        <v>415</v>
      </c>
      <c r="Z11" s="4">
        <v>768</v>
      </c>
      <c r="AA11" s="5">
        <v>391</v>
      </c>
      <c r="AB11" s="5">
        <v>377</v>
      </c>
      <c r="AC11" s="4">
        <v>1653</v>
      </c>
      <c r="AD11" s="5">
        <v>842</v>
      </c>
      <c r="AE11" s="5">
        <v>811</v>
      </c>
      <c r="AF11" s="4">
        <v>2440</v>
      </c>
      <c r="AG11" s="5">
        <v>1251</v>
      </c>
      <c r="AH11" s="5">
        <v>1189</v>
      </c>
      <c r="AI11" s="4">
        <v>2458</v>
      </c>
      <c r="AJ11" s="5">
        <v>1255</v>
      </c>
      <c r="AK11" s="5">
        <v>1203</v>
      </c>
      <c r="AL11" s="4">
        <v>2376</v>
      </c>
      <c r="AM11" s="5">
        <v>1205</v>
      </c>
      <c r="AN11" s="5">
        <v>1171</v>
      </c>
      <c r="AO11" s="4">
        <v>1964</v>
      </c>
      <c r="AP11" s="5">
        <v>994</v>
      </c>
      <c r="AQ11" s="5">
        <v>970</v>
      </c>
      <c r="AR11" s="4">
        <v>1842</v>
      </c>
      <c r="AS11" s="5">
        <v>950</v>
      </c>
      <c r="AT11" s="5">
        <v>892</v>
      </c>
      <c r="AU11" s="4">
        <v>3864</v>
      </c>
      <c r="AV11" s="5">
        <v>1997</v>
      </c>
      <c r="AW11" s="5">
        <v>1867</v>
      </c>
      <c r="AX11" s="4">
        <v>3366</v>
      </c>
      <c r="AY11" s="5">
        <v>1722</v>
      </c>
      <c r="AZ11" s="5">
        <v>1644</v>
      </c>
      <c r="BA11" s="4">
        <v>3633</v>
      </c>
      <c r="BB11" s="5">
        <v>1872</v>
      </c>
      <c r="BC11" s="12">
        <v>1761</v>
      </c>
    </row>
    <row r="12" spans="1:55" x14ac:dyDescent="0.25">
      <c r="A12" s="39">
        <v>6</v>
      </c>
      <c r="B12" s="4">
        <f t="shared" si="7"/>
        <v>11592</v>
      </c>
      <c r="C12" s="5">
        <f t="shared" si="8"/>
        <v>5941</v>
      </c>
      <c r="D12" s="5">
        <f t="shared" si="9"/>
        <v>5651</v>
      </c>
      <c r="E12" s="4">
        <f t="shared" si="10"/>
        <v>10977</v>
      </c>
      <c r="F12" s="5">
        <f t="shared" si="11"/>
        <v>5598</v>
      </c>
      <c r="G12" s="5">
        <f t="shared" si="12"/>
        <v>5379</v>
      </c>
      <c r="H12" s="4">
        <f t="shared" si="13"/>
        <v>10717</v>
      </c>
      <c r="I12" s="5">
        <f t="shared" si="14"/>
        <v>5499</v>
      </c>
      <c r="J12" s="5">
        <f t="shared" si="15"/>
        <v>5218</v>
      </c>
      <c r="K12" s="4">
        <v>2683</v>
      </c>
      <c r="L12" s="5">
        <v>1369</v>
      </c>
      <c r="M12" s="5">
        <v>1314</v>
      </c>
      <c r="N12" s="4">
        <v>2348</v>
      </c>
      <c r="O12" s="5">
        <v>1184</v>
      </c>
      <c r="P12" s="5">
        <v>1164</v>
      </c>
      <c r="Q12" s="4">
        <v>2158</v>
      </c>
      <c r="R12" s="5">
        <v>1103</v>
      </c>
      <c r="S12" s="5">
        <v>1055</v>
      </c>
      <c r="T12" s="4">
        <v>1050</v>
      </c>
      <c r="U12" s="5">
        <v>549</v>
      </c>
      <c r="V12" s="5">
        <v>501</v>
      </c>
      <c r="W12" s="4">
        <v>894</v>
      </c>
      <c r="X12" s="5">
        <v>467</v>
      </c>
      <c r="Y12" s="5">
        <v>427</v>
      </c>
      <c r="Z12" s="4">
        <v>774</v>
      </c>
      <c r="AA12" s="5">
        <v>395</v>
      </c>
      <c r="AB12" s="5">
        <v>379</v>
      </c>
      <c r="AC12" s="4">
        <v>1588</v>
      </c>
      <c r="AD12" s="5">
        <v>807</v>
      </c>
      <c r="AE12" s="5">
        <v>781</v>
      </c>
      <c r="AF12" s="4">
        <v>2353</v>
      </c>
      <c r="AG12" s="5">
        <v>1206</v>
      </c>
      <c r="AH12" s="5">
        <v>1147</v>
      </c>
      <c r="AI12" s="4">
        <v>2347</v>
      </c>
      <c r="AJ12" s="5">
        <v>1204</v>
      </c>
      <c r="AK12" s="5">
        <v>1143</v>
      </c>
      <c r="AL12" s="4">
        <v>2409</v>
      </c>
      <c r="AM12" s="5">
        <v>1223</v>
      </c>
      <c r="AN12" s="5">
        <v>1186</v>
      </c>
      <c r="AO12" s="4">
        <v>1982</v>
      </c>
      <c r="AP12" s="5">
        <v>1001</v>
      </c>
      <c r="AQ12" s="5">
        <v>981</v>
      </c>
      <c r="AR12" s="4">
        <v>1833</v>
      </c>
      <c r="AS12" s="5">
        <v>943</v>
      </c>
      <c r="AT12" s="5">
        <v>890</v>
      </c>
      <c r="AU12" s="4">
        <v>3862</v>
      </c>
      <c r="AV12" s="5">
        <v>1993</v>
      </c>
      <c r="AW12" s="5">
        <v>1869</v>
      </c>
      <c r="AX12" s="4">
        <v>3400</v>
      </c>
      <c r="AY12" s="5">
        <v>1740</v>
      </c>
      <c r="AZ12" s="5">
        <v>1660</v>
      </c>
      <c r="BA12" s="4">
        <v>3605</v>
      </c>
      <c r="BB12" s="5">
        <v>1854</v>
      </c>
      <c r="BC12" s="12">
        <v>1751</v>
      </c>
    </row>
    <row r="13" spans="1:55" x14ac:dyDescent="0.25">
      <c r="A13" s="39">
        <v>7</v>
      </c>
      <c r="B13" s="4">
        <f t="shared" si="7"/>
        <v>11600</v>
      </c>
      <c r="C13" s="5">
        <f t="shared" si="8"/>
        <v>5938</v>
      </c>
      <c r="D13" s="5">
        <f t="shared" si="9"/>
        <v>5662</v>
      </c>
      <c r="E13" s="4">
        <f t="shared" si="10"/>
        <v>11076</v>
      </c>
      <c r="F13" s="5">
        <f t="shared" si="11"/>
        <v>5649</v>
      </c>
      <c r="G13" s="5">
        <f t="shared" si="12"/>
        <v>5427</v>
      </c>
      <c r="H13" s="4">
        <f t="shared" si="13"/>
        <v>10682</v>
      </c>
      <c r="I13" s="5">
        <f t="shared" si="14"/>
        <v>5474</v>
      </c>
      <c r="J13" s="5">
        <f t="shared" si="15"/>
        <v>5208</v>
      </c>
      <c r="K13" s="4">
        <v>2711</v>
      </c>
      <c r="L13" s="5">
        <v>1382</v>
      </c>
      <c r="M13" s="5">
        <v>1329</v>
      </c>
      <c r="N13" s="4">
        <v>2400</v>
      </c>
      <c r="O13" s="5">
        <v>1211</v>
      </c>
      <c r="P13" s="5">
        <v>1189</v>
      </c>
      <c r="Q13" s="4">
        <v>2202</v>
      </c>
      <c r="R13" s="5">
        <v>1121</v>
      </c>
      <c r="S13" s="5">
        <v>1081</v>
      </c>
      <c r="T13" s="4">
        <v>1062</v>
      </c>
      <c r="U13" s="5">
        <v>555</v>
      </c>
      <c r="V13" s="5">
        <v>507</v>
      </c>
      <c r="W13" s="4">
        <v>926</v>
      </c>
      <c r="X13" s="5">
        <v>484</v>
      </c>
      <c r="Y13" s="5">
        <v>442</v>
      </c>
      <c r="Z13" s="4">
        <v>789</v>
      </c>
      <c r="AA13" s="5">
        <v>404</v>
      </c>
      <c r="AB13" s="5">
        <v>385</v>
      </c>
      <c r="AC13" s="4">
        <v>1534</v>
      </c>
      <c r="AD13" s="5">
        <v>778</v>
      </c>
      <c r="AE13" s="5">
        <v>756</v>
      </c>
      <c r="AF13" s="4">
        <v>2272</v>
      </c>
      <c r="AG13" s="5">
        <v>1163</v>
      </c>
      <c r="AH13" s="5">
        <v>1109</v>
      </c>
      <c r="AI13" s="4">
        <v>2270</v>
      </c>
      <c r="AJ13" s="5">
        <v>1167</v>
      </c>
      <c r="AK13" s="5">
        <v>1103</v>
      </c>
      <c r="AL13" s="4">
        <v>2447</v>
      </c>
      <c r="AM13" s="5">
        <v>1242</v>
      </c>
      <c r="AN13" s="5">
        <v>1205</v>
      </c>
      <c r="AO13" s="4">
        <v>2016</v>
      </c>
      <c r="AP13" s="5">
        <v>1017</v>
      </c>
      <c r="AQ13" s="5">
        <v>999</v>
      </c>
      <c r="AR13" s="4">
        <v>1829</v>
      </c>
      <c r="AS13" s="5">
        <v>938</v>
      </c>
      <c r="AT13" s="5">
        <v>891</v>
      </c>
      <c r="AU13" s="4">
        <v>3846</v>
      </c>
      <c r="AV13" s="5">
        <v>1981</v>
      </c>
      <c r="AW13" s="5">
        <v>1865</v>
      </c>
      <c r="AX13" s="4">
        <v>3462</v>
      </c>
      <c r="AY13" s="5">
        <v>1774</v>
      </c>
      <c r="AZ13" s="5">
        <v>1688</v>
      </c>
      <c r="BA13" s="4">
        <v>3592</v>
      </c>
      <c r="BB13" s="5">
        <v>1844</v>
      </c>
      <c r="BC13" s="12">
        <v>1748</v>
      </c>
    </row>
    <row r="14" spans="1:55" x14ac:dyDescent="0.25">
      <c r="A14" s="39">
        <v>8</v>
      </c>
      <c r="B14" s="4">
        <f t="shared" si="7"/>
        <v>11615</v>
      </c>
      <c r="C14" s="5">
        <f t="shared" si="8"/>
        <v>5933</v>
      </c>
      <c r="D14" s="5">
        <f t="shared" si="9"/>
        <v>5682</v>
      </c>
      <c r="E14" s="4">
        <f t="shared" si="10"/>
        <v>11225</v>
      </c>
      <c r="F14" s="5">
        <f t="shared" si="11"/>
        <v>5725</v>
      </c>
      <c r="G14" s="5">
        <f t="shared" si="12"/>
        <v>5500</v>
      </c>
      <c r="H14" s="4">
        <f t="shared" si="13"/>
        <v>10714</v>
      </c>
      <c r="I14" s="5">
        <f t="shared" si="14"/>
        <v>5480</v>
      </c>
      <c r="J14" s="5">
        <f t="shared" si="15"/>
        <v>5234</v>
      </c>
      <c r="K14" s="4">
        <v>2742</v>
      </c>
      <c r="L14" s="5">
        <v>1395</v>
      </c>
      <c r="M14" s="5">
        <v>1347</v>
      </c>
      <c r="N14" s="4">
        <v>2458</v>
      </c>
      <c r="O14" s="5">
        <v>1241</v>
      </c>
      <c r="P14" s="5">
        <v>1217</v>
      </c>
      <c r="Q14" s="4">
        <v>2257</v>
      </c>
      <c r="R14" s="5">
        <v>1144</v>
      </c>
      <c r="S14" s="5">
        <v>1113</v>
      </c>
      <c r="T14" s="4">
        <v>1073</v>
      </c>
      <c r="U14" s="5">
        <v>560</v>
      </c>
      <c r="V14" s="5">
        <v>513</v>
      </c>
      <c r="W14" s="4">
        <v>960</v>
      </c>
      <c r="X14" s="5">
        <v>501</v>
      </c>
      <c r="Y14" s="5">
        <v>459</v>
      </c>
      <c r="Z14" s="4">
        <v>813</v>
      </c>
      <c r="AA14" s="5">
        <v>418</v>
      </c>
      <c r="AB14" s="5">
        <v>395</v>
      </c>
      <c r="AC14" s="4">
        <v>1489</v>
      </c>
      <c r="AD14" s="5">
        <v>753</v>
      </c>
      <c r="AE14" s="5">
        <v>736</v>
      </c>
      <c r="AF14" s="4">
        <v>2199</v>
      </c>
      <c r="AG14" s="5">
        <v>1124</v>
      </c>
      <c r="AH14" s="5">
        <v>1075</v>
      </c>
      <c r="AI14" s="4">
        <v>2219</v>
      </c>
      <c r="AJ14" s="5">
        <v>1141</v>
      </c>
      <c r="AK14" s="5">
        <v>1078</v>
      </c>
      <c r="AL14" s="4">
        <v>2487</v>
      </c>
      <c r="AM14" s="5">
        <v>1262</v>
      </c>
      <c r="AN14" s="5">
        <v>1225</v>
      </c>
      <c r="AO14" s="4">
        <v>2064</v>
      </c>
      <c r="AP14" s="5">
        <v>1041</v>
      </c>
      <c r="AQ14" s="5">
        <v>1023</v>
      </c>
      <c r="AR14" s="4">
        <v>1833</v>
      </c>
      <c r="AS14" s="5">
        <v>936</v>
      </c>
      <c r="AT14" s="5">
        <v>897</v>
      </c>
      <c r="AU14" s="4">
        <v>3824</v>
      </c>
      <c r="AV14" s="5">
        <v>1963</v>
      </c>
      <c r="AW14" s="5">
        <v>1861</v>
      </c>
      <c r="AX14" s="4">
        <v>3544</v>
      </c>
      <c r="AY14" s="5">
        <v>1818</v>
      </c>
      <c r="AZ14" s="5">
        <v>1726</v>
      </c>
      <c r="BA14" s="4">
        <v>3592</v>
      </c>
      <c r="BB14" s="5">
        <v>1841</v>
      </c>
      <c r="BC14" s="12">
        <v>1751</v>
      </c>
    </row>
    <row r="15" spans="1:55" x14ac:dyDescent="0.25">
      <c r="A15" s="39">
        <v>9</v>
      </c>
      <c r="B15" s="4">
        <f t="shared" si="7"/>
        <v>11641</v>
      </c>
      <c r="C15" s="5">
        <f t="shared" si="8"/>
        <v>5930</v>
      </c>
      <c r="D15" s="5">
        <f t="shared" si="9"/>
        <v>5711</v>
      </c>
      <c r="E15" s="4">
        <f t="shared" si="10"/>
        <v>11408</v>
      </c>
      <c r="F15" s="5">
        <f t="shared" si="11"/>
        <v>5820</v>
      </c>
      <c r="G15" s="5">
        <f t="shared" si="12"/>
        <v>5588</v>
      </c>
      <c r="H15" s="4">
        <f t="shared" si="13"/>
        <v>10807</v>
      </c>
      <c r="I15" s="5">
        <f t="shared" si="14"/>
        <v>5517</v>
      </c>
      <c r="J15" s="5">
        <f t="shared" si="15"/>
        <v>5290</v>
      </c>
      <c r="K15" s="4">
        <v>2777</v>
      </c>
      <c r="L15" s="5">
        <v>1409</v>
      </c>
      <c r="M15" s="5">
        <v>1368</v>
      </c>
      <c r="N15" s="4">
        <v>2520</v>
      </c>
      <c r="O15" s="5">
        <v>1274</v>
      </c>
      <c r="P15" s="5">
        <v>1246</v>
      </c>
      <c r="Q15" s="4">
        <v>2320</v>
      </c>
      <c r="R15" s="5">
        <v>1172</v>
      </c>
      <c r="S15" s="5">
        <v>1148</v>
      </c>
      <c r="T15" s="4">
        <v>1083</v>
      </c>
      <c r="U15" s="5">
        <v>565</v>
      </c>
      <c r="V15" s="5">
        <v>518</v>
      </c>
      <c r="W15" s="4">
        <v>997</v>
      </c>
      <c r="X15" s="5">
        <v>519</v>
      </c>
      <c r="Y15" s="5">
        <v>478</v>
      </c>
      <c r="Z15" s="4">
        <v>842</v>
      </c>
      <c r="AA15" s="5">
        <v>435</v>
      </c>
      <c r="AB15" s="5">
        <v>407</v>
      </c>
      <c r="AC15" s="4">
        <v>1453</v>
      </c>
      <c r="AD15" s="5">
        <v>732</v>
      </c>
      <c r="AE15" s="5">
        <v>721</v>
      </c>
      <c r="AF15" s="4">
        <v>2131</v>
      </c>
      <c r="AG15" s="5">
        <v>1087</v>
      </c>
      <c r="AH15" s="5">
        <v>1044</v>
      </c>
      <c r="AI15" s="4">
        <v>2195</v>
      </c>
      <c r="AJ15" s="5">
        <v>1127</v>
      </c>
      <c r="AK15" s="5">
        <v>1068</v>
      </c>
      <c r="AL15" s="4">
        <v>2529</v>
      </c>
      <c r="AM15" s="5">
        <v>1282</v>
      </c>
      <c r="AN15" s="5">
        <v>1247</v>
      </c>
      <c r="AO15" s="4">
        <v>2121</v>
      </c>
      <c r="AP15" s="5">
        <v>1071</v>
      </c>
      <c r="AQ15" s="5">
        <v>1050</v>
      </c>
      <c r="AR15" s="4">
        <v>1846</v>
      </c>
      <c r="AS15" s="5">
        <v>938</v>
      </c>
      <c r="AT15" s="5">
        <v>908</v>
      </c>
      <c r="AU15" s="4">
        <v>3799</v>
      </c>
      <c r="AV15" s="5">
        <v>1942</v>
      </c>
      <c r="AW15" s="5">
        <v>1857</v>
      </c>
      <c r="AX15" s="4">
        <v>3639</v>
      </c>
      <c r="AY15" s="5">
        <v>1869</v>
      </c>
      <c r="AZ15" s="5">
        <v>1770</v>
      </c>
      <c r="BA15" s="4">
        <v>3604</v>
      </c>
      <c r="BB15" s="5">
        <v>1845</v>
      </c>
      <c r="BC15" s="12">
        <v>1759</v>
      </c>
    </row>
    <row r="16" spans="1:55" x14ac:dyDescent="0.25">
      <c r="A16" s="39">
        <v>10</v>
      </c>
      <c r="B16" s="4">
        <f t="shared" si="7"/>
        <v>11681</v>
      </c>
      <c r="C16" s="5">
        <f t="shared" si="8"/>
        <v>5930</v>
      </c>
      <c r="D16" s="5">
        <f t="shared" si="9"/>
        <v>5751</v>
      </c>
      <c r="E16" s="4">
        <f t="shared" si="10"/>
        <v>11636</v>
      </c>
      <c r="F16" s="5">
        <f t="shared" si="11"/>
        <v>5936</v>
      </c>
      <c r="G16" s="5">
        <f t="shared" si="12"/>
        <v>5700</v>
      </c>
      <c r="H16" s="4">
        <f t="shared" si="13"/>
        <v>10947</v>
      </c>
      <c r="I16" s="5">
        <f t="shared" si="14"/>
        <v>5576</v>
      </c>
      <c r="J16" s="5">
        <f t="shared" si="15"/>
        <v>5371</v>
      </c>
      <c r="K16" s="4">
        <v>2819</v>
      </c>
      <c r="L16" s="5">
        <v>1426</v>
      </c>
      <c r="M16" s="5">
        <v>1393</v>
      </c>
      <c r="N16" s="4">
        <v>2588</v>
      </c>
      <c r="O16" s="5">
        <v>1310</v>
      </c>
      <c r="P16" s="5">
        <v>1278</v>
      </c>
      <c r="Q16" s="4">
        <v>2392</v>
      </c>
      <c r="R16" s="5">
        <v>1204</v>
      </c>
      <c r="S16" s="5">
        <v>1188</v>
      </c>
      <c r="T16" s="4">
        <v>1094</v>
      </c>
      <c r="U16" s="5">
        <v>569</v>
      </c>
      <c r="V16" s="5">
        <v>525</v>
      </c>
      <c r="W16" s="4">
        <v>1034</v>
      </c>
      <c r="X16" s="5">
        <v>537</v>
      </c>
      <c r="Y16" s="5">
        <v>497</v>
      </c>
      <c r="Z16" s="4">
        <v>875</v>
      </c>
      <c r="AA16" s="5">
        <v>454</v>
      </c>
      <c r="AB16" s="5">
        <v>421</v>
      </c>
      <c r="AC16" s="4">
        <v>1427</v>
      </c>
      <c r="AD16" s="5">
        <v>716</v>
      </c>
      <c r="AE16" s="5">
        <v>711</v>
      </c>
      <c r="AF16" s="4">
        <v>2073</v>
      </c>
      <c r="AG16" s="5">
        <v>1055</v>
      </c>
      <c r="AH16" s="5">
        <v>1018</v>
      </c>
      <c r="AI16" s="4">
        <v>2195</v>
      </c>
      <c r="AJ16" s="5">
        <v>1123</v>
      </c>
      <c r="AK16" s="5">
        <v>1072</v>
      </c>
      <c r="AL16" s="4">
        <v>2572</v>
      </c>
      <c r="AM16" s="5">
        <v>1302</v>
      </c>
      <c r="AN16" s="5">
        <v>1270</v>
      </c>
      <c r="AO16" s="4">
        <v>2191</v>
      </c>
      <c r="AP16" s="5">
        <v>1106</v>
      </c>
      <c r="AQ16" s="5">
        <v>1085</v>
      </c>
      <c r="AR16" s="4">
        <v>1862</v>
      </c>
      <c r="AS16" s="5">
        <v>942</v>
      </c>
      <c r="AT16" s="5">
        <v>920</v>
      </c>
      <c r="AU16" s="4">
        <v>3769</v>
      </c>
      <c r="AV16" s="5">
        <v>1917</v>
      </c>
      <c r="AW16" s="5">
        <v>1852</v>
      </c>
      <c r="AX16" s="4">
        <v>3750</v>
      </c>
      <c r="AY16" s="5">
        <v>1928</v>
      </c>
      <c r="AZ16" s="5">
        <v>1822</v>
      </c>
      <c r="BA16" s="4">
        <v>3623</v>
      </c>
      <c r="BB16" s="5">
        <v>1853</v>
      </c>
      <c r="BC16" s="12">
        <v>1770</v>
      </c>
    </row>
    <row r="17" spans="1:55" x14ac:dyDescent="0.25">
      <c r="A17" s="39">
        <v>11</v>
      </c>
      <c r="B17" s="4">
        <f t="shared" si="7"/>
        <v>11737</v>
      </c>
      <c r="C17" s="5">
        <f t="shared" si="8"/>
        <v>5937</v>
      </c>
      <c r="D17" s="5">
        <f t="shared" si="9"/>
        <v>5800</v>
      </c>
      <c r="E17" s="4">
        <f t="shared" si="10"/>
        <v>11911</v>
      </c>
      <c r="F17" s="5">
        <f t="shared" si="11"/>
        <v>6077</v>
      </c>
      <c r="G17" s="5">
        <f t="shared" si="12"/>
        <v>5834</v>
      </c>
      <c r="H17" s="4">
        <f t="shared" si="13"/>
        <v>11130</v>
      </c>
      <c r="I17" s="5">
        <f t="shared" si="14"/>
        <v>5652</v>
      </c>
      <c r="J17" s="5">
        <f t="shared" si="15"/>
        <v>5478</v>
      </c>
      <c r="K17" s="4">
        <v>2871</v>
      </c>
      <c r="L17" s="5">
        <v>1448</v>
      </c>
      <c r="M17" s="5">
        <v>1423</v>
      </c>
      <c r="N17" s="4">
        <v>2657</v>
      </c>
      <c r="O17" s="5">
        <v>1347</v>
      </c>
      <c r="P17" s="5">
        <v>1310</v>
      </c>
      <c r="Q17" s="4">
        <v>2475</v>
      </c>
      <c r="R17" s="5">
        <v>1241</v>
      </c>
      <c r="S17" s="5">
        <v>1234</v>
      </c>
      <c r="T17" s="4">
        <v>1107</v>
      </c>
      <c r="U17" s="5">
        <v>574</v>
      </c>
      <c r="V17" s="5">
        <v>533</v>
      </c>
      <c r="W17" s="4">
        <v>1074</v>
      </c>
      <c r="X17" s="5">
        <v>556</v>
      </c>
      <c r="Y17" s="5">
        <v>518</v>
      </c>
      <c r="Z17" s="4">
        <v>912</v>
      </c>
      <c r="AA17" s="5">
        <v>476</v>
      </c>
      <c r="AB17" s="5">
        <v>436</v>
      </c>
      <c r="AC17" s="4">
        <v>1409</v>
      </c>
      <c r="AD17" s="5">
        <v>704</v>
      </c>
      <c r="AE17" s="5">
        <v>705</v>
      </c>
      <c r="AF17" s="4">
        <v>2026</v>
      </c>
      <c r="AG17" s="5">
        <v>1028</v>
      </c>
      <c r="AH17" s="5">
        <v>998</v>
      </c>
      <c r="AI17" s="4">
        <v>2218</v>
      </c>
      <c r="AJ17" s="5">
        <v>1128</v>
      </c>
      <c r="AK17" s="5">
        <v>1090</v>
      </c>
      <c r="AL17" s="4">
        <v>2615</v>
      </c>
      <c r="AM17" s="5">
        <v>1323</v>
      </c>
      <c r="AN17" s="5">
        <v>1292</v>
      </c>
      <c r="AO17" s="4">
        <v>2268</v>
      </c>
      <c r="AP17" s="5">
        <v>1146</v>
      </c>
      <c r="AQ17" s="5">
        <v>1122</v>
      </c>
      <c r="AR17" s="4">
        <v>1884</v>
      </c>
      <c r="AS17" s="5">
        <v>948</v>
      </c>
      <c r="AT17" s="5">
        <v>936</v>
      </c>
      <c r="AU17" s="4">
        <v>3735</v>
      </c>
      <c r="AV17" s="5">
        <v>1888</v>
      </c>
      <c r="AW17" s="5">
        <v>1847</v>
      </c>
      <c r="AX17" s="4">
        <v>3886</v>
      </c>
      <c r="AY17" s="5">
        <v>2000</v>
      </c>
      <c r="AZ17" s="5">
        <v>1886</v>
      </c>
      <c r="BA17" s="4">
        <v>3641</v>
      </c>
      <c r="BB17" s="5">
        <v>1859</v>
      </c>
      <c r="BC17" s="12">
        <v>1782</v>
      </c>
    </row>
    <row r="18" spans="1:55" x14ac:dyDescent="0.25">
      <c r="A18" s="39">
        <v>12</v>
      </c>
      <c r="B18" s="4">
        <f t="shared" si="7"/>
        <v>11792</v>
      </c>
      <c r="C18" s="5">
        <f t="shared" si="8"/>
        <v>5937</v>
      </c>
      <c r="D18" s="5">
        <f t="shared" si="9"/>
        <v>5855</v>
      </c>
      <c r="E18" s="4">
        <f t="shared" si="10"/>
        <v>12125</v>
      </c>
      <c r="F18" s="5">
        <f t="shared" si="11"/>
        <v>6177</v>
      </c>
      <c r="G18" s="5">
        <f t="shared" si="12"/>
        <v>5948</v>
      </c>
      <c r="H18" s="4">
        <f t="shared" si="13"/>
        <v>11344</v>
      </c>
      <c r="I18" s="5">
        <f t="shared" si="14"/>
        <v>5749</v>
      </c>
      <c r="J18" s="5">
        <f t="shared" si="15"/>
        <v>5595</v>
      </c>
      <c r="K18" s="4">
        <v>2919</v>
      </c>
      <c r="L18" s="5">
        <v>1464</v>
      </c>
      <c r="M18" s="5">
        <v>1455</v>
      </c>
      <c r="N18" s="4">
        <v>2730</v>
      </c>
      <c r="O18" s="5">
        <v>1383</v>
      </c>
      <c r="P18" s="5">
        <v>1347</v>
      </c>
      <c r="Q18" s="4">
        <v>2546</v>
      </c>
      <c r="R18" s="5">
        <v>1274</v>
      </c>
      <c r="S18" s="5">
        <v>1272</v>
      </c>
      <c r="T18" s="4">
        <v>1111</v>
      </c>
      <c r="U18" s="5">
        <v>574</v>
      </c>
      <c r="V18" s="5">
        <v>537</v>
      </c>
      <c r="W18" s="4">
        <v>1108</v>
      </c>
      <c r="X18" s="5">
        <v>572</v>
      </c>
      <c r="Y18" s="5">
        <v>536</v>
      </c>
      <c r="Z18" s="4">
        <v>952</v>
      </c>
      <c r="AA18" s="5">
        <v>498</v>
      </c>
      <c r="AB18" s="5">
        <v>454</v>
      </c>
      <c r="AC18" s="4">
        <v>1395</v>
      </c>
      <c r="AD18" s="5">
        <v>694</v>
      </c>
      <c r="AE18" s="5">
        <v>701</v>
      </c>
      <c r="AF18" s="4">
        <v>1977</v>
      </c>
      <c r="AG18" s="5">
        <v>998</v>
      </c>
      <c r="AH18" s="5">
        <v>979</v>
      </c>
      <c r="AI18" s="4">
        <v>2243</v>
      </c>
      <c r="AJ18" s="5">
        <v>1135</v>
      </c>
      <c r="AK18" s="5">
        <v>1108</v>
      </c>
      <c r="AL18" s="4">
        <v>2651</v>
      </c>
      <c r="AM18" s="5">
        <v>1338</v>
      </c>
      <c r="AN18" s="5">
        <v>1313</v>
      </c>
      <c r="AO18" s="4">
        <v>2341</v>
      </c>
      <c r="AP18" s="5">
        <v>1183</v>
      </c>
      <c r="AQ18" s="5">
        <v>1158</v>
      </c>
      <c r="AR18" s="4">
        <v>1919</v>
      </c>
      <c r="AS18" s="5">
        <v>962</v>
      </c>
      <c r="AT18" s="5">
        <v>957</v>
      </c>
      <c r="AU18" s="4">
        <v>3716</v>
      </c>
      <c r="AV18" s="5">
        <v>1867</v>
      </c>
      <c r="AW18" s="5">
        <v>1849</v>
      </c>
      <c r="AX18" s="4">
        <v>3969</v>
      </c>
      <c r="AY18" s="5">
        <v>2041</v>
      </c>
      <c r="AZ18" s="5">
        <v>1928</v>
      </c>
      <c r="BA18" s="4">
        <v>3684</v>
      </c>
      <c r="BB18" s="5">
        <v>1880</v>
      </c>
      <c r="BC18" s="12">
        <v>1804</v>
      </c>
    </row>
    <row r="19" spans="1:55" x14ac:dyDescent="0.25">
      <c r="A19" s="39">
        <v>13</v>
      </c>
      <c r="B19" s="4">
        <f t="shared" si="7"/>
        <v>11834</v>
      </c>
      <c r="C19" s="5">
        <f t="shared" si="8"/>
        <v>5925</v>
      </c>
      <c r="D19" s="5">
        <f t="shared" si="9"/>
        <v>5909</v>
      </c>
      <c r="E19" s="4">
        <f t="shared" si="10"/>
        <v>12229</v>
      </c>
      <c r="F19" s="5">
        <f t="shared" si="11"/>
        <v>6210</v>
      </c>
      <c r="G19" s="5">
        <f t="shared" si="12"/>
        <v>6019</v>
      </c>
      <c r="H19" s="4">
        <f t="shared" si="13"/>
        <v>11577</v>
      </c>
      <c r="I19" s="5">
        <f t="shared" si="14"/>
        <v>5863</v>
      </c>
      <c r="J19" s="5">
        <f t="shared" si="15"/>
        <v>5714</v>
      </c>
      <c r="K19" s="4">
        <v>2954</v>
      </c>
      <c r="L19" s="5">
        <v>1468</v>
      </c>
      <c r="M19" s="5">
        <v>1486</v>
      </c>
      <c r="N19" s="4">
        <v>2804</v>
      </c>
      <c r="O19" s="5">
        <v>1417</v>
      </c>
      <c r="P19" s="5">
        <v>1387</v>
      </c>
      <c r="Q19" s="4">
        <v>2596</v>
      </c>
      <c r="R19" s="5">
        <v>1299</v>
      </c>
      <c r="S19" s="5">
        <v>1297</v>
      </c>
      <c r="T19" s="4">
        <v>1104</v>
      </c>
      <c r="U19" s="5">
        <v>569</v>
      </c>
      <c r="V19" s="5">
        <v>535</v>
      </c>
      <c r="W19" s="4">
        <v>1135</v>
      </c>
      <c r="X19" s="5">
        <v>586</v>
      </c>
      <c r="Y19" s="5">
        <v>549</v>
      </c>
      <c r="Z19" s="4">
        <v>992</v>
      </c>
      <c r="AA19" s="5">
        <v>517</v>
      </c>
      <c r="AB19" s="5">
        <v>475</v>
      </c>
      <c r="AC19" s="4">
        <v>1380</v>
      </c>
      <c r="AD19" s="5">
        <v>683</v>
      </c>
      <c r="AE19" s="5">
        <v>697</v>
      </c>
      <c r="AF19" s="4">
        <v>1920</v>
      </c>
      <c r="AG19" s="5">
        <v>962</v>
      </c>
      <c r="AH19" s="5">
        <v>958</v>
      </c>
      <c r="AI19" s="4">
        <v>2261</v>
      </c>
      <c r="AJ19" s="5">
        <v>1142</v>
      </c>
      <c r="AK19" s="5">
        <v>1119</v>
      </c>
      <c r="AL19" s="4">
        <v>2677</v>
      </c>
      <c r="AM19" s="5">
        <v>1346</v>
      </c>
      <c r="AN19" s="5">
        <v>1331</v>
      </c>
      <c r="AO19" s="4">
        <v>2405</v>
      </c>
      <c r="AP19" s="5">
        <v>1214</v>
      </c>
      <c r="AQ19" s="5">
        <v>1191</v>
      </c>
      <c r="AR19" s="4">
        <v>1967</v>
      </c>
      <c r="AS19" s="5">
        <v>985</v>
      </c>
      <c r="AT19" s="5">
        <v>982</v>
      </c>
      <c r="AU19" s="4">
        <v>3719</v>
      </c>
      <c r="AV19" s="5">
        <v>1859</v>
      </c>
      <c r="AW19" s="5">
        <v>1860</v>
      </c>
      <c r="AX19" s="4">
        <v>3965</v>
      </c>
      <c r="AY19" s="5">
        <v>2031</v>
      </c>
      <c r="AZ19" s="5">
        <v>1934</v>
      </c>
      <c r="BA19" s="4">
        <v>3761</v>
      </c>
      <c r="BB19" s="5">
        <v>1920</v>
      </c>
      <c r="BC19" s="12">
        <v>1841</v>
      </c>
    </row>
    <row r="20" spans="1:55" x14ac:dyDescent="0.25">
      <c r="A20" s="39">
        <v>14</v>
      </c>
      <c r="B20" s="4">
        <f t="shared" si="7"/>
        <v>11875</v>
      </c>
      <c r="C20" s="5">
        <f t="shared" si="8"/>
        <v>5908</v>
      </c>
      <c r="D20" s="5">
        <f t="shared" si="9"/>
        <v>5967</v>
      </c>
      <c r="E20" s="4">
        <f t="shared" si="10"/>
        <v>12264</v>
      </c>
      <c r="F20" s="5">
        <f t="shared" si="11"/>
        <v>6201</v>
      </c>
      <c r="G20" s="5">
        <f t="shared" si="12"/>
        <v>6063</v>
      </c>
      <c r="H20" s="4">
        <f t="shared" si="13"/>
        <v>11818</v>
      </c>
      <c r="I20" s="5">
        <f t="shared" si="14"/>
        <v>5983</v>
      </c>
      <c r="J20" s="5">
        <f t="shared" si="15"/>
        <v>5835</v>
      </c>
      <c r="K20" s="4">
        <v>2987</v>
      </c>
      <c r="L20" s="5">
        <v>1467</v>
      </c>
      <c r="M20" s="5">
        <v>1520</v>
      </c>
      <c r="N20" s="4">
        <v>2882</v>
      </c>
      <c r="O20" s="5">
        <v>1450</v>
      </c>
      <c r="P20" s="5">
        <v>1432</v>
      </c>
      <c r="Q20" s="4">
        <v>2633</v>
      </c>
      <c r="R20" s="5">
        <v>1318</v>
      </c>
      <c r="S20" s="5">
        <v>1315</v>
      </c>
      <c r="T20" s="4">
        <v>1090</v>
      </c>
      <c r="U20" s="5">
        <v>560</v>
      </c>
      <c r="V20" s="5">
        <v>530</v>
      </c>
      <c r="W20" s="4">
        <v>1155</v>
      </c>
      <c r="X20" s="5">
        <v>598</v>
      </c>
      <c r="Y20" s="5">
        <v>557</v>
      </c>
      <c r="Z20" s="4">
        <v>1029</v>
      </c>
      <c r="AA20" s="5">
        <v>533</v>
      </c>
      <c r="AB20" s="5">
        <v>496</v>
      </c>
      <c r="AC20" s="4">
        <v>1365</v>
      </c>
      <c r="AD20" s="5">
        <v>672</v>
      </c>
      <c r="AE20" s="5">
        <v>693</v>
      </c>
      <c r="AF20" s="4">
        <v>1862</v>
      </c>
      <c r="AG20" s="5">
        <v>924</v>
      </c>
      <c r="AH20" s="5">
        <v>938</v>
      </c>
      <c r="AI20" s="4">
        <v>2275</v>
      </c>
      <c r="AJ20" s="5">
        <v>1148</v>
      </c>
      <c r="AK20" s="5">
        <v>1127</v>
      </c>
      <c r="AL20" s="4">
        <v>2696</v>
      </c>
      <c r="AM20" s="5">
        <v>1350</v>
      </c>
      <c r="AN20" s="5">
        <v>1346</v>
      </c>
      <c r="AO20" s="4">
        <v>2460</v>
      </c>
      <c r="AP20" s="5">
        <v>1240</v>
      </c>
      <c r="AQ20" s="5">
        <v>1220</v>
      </c>
      <c r="AR20" s="4">
        <v>2026</v>
      </c>
      <c r="AS20" s="5">
        <v>1015</v>
      </c>
      <c r="AT20" s="5">
        <v>1011</v>
      </c>
      <c r="AU20" s="4">
        <v>3737</v>
      </c>
      <c r="AV20" s="5">
        <v>1859</v>
      </c>
      <c r="AW20" s="5">
        <v>1878</v>
      </c>
      <c r="AX20" s="4">
        <v>3905</v>
      </c>
      <c r="AY20" s="5">
        <v>1989</v>
      </c>
      <c r="AZ20" s="5">
        <v>1916</v>
      </c>
      <c r="BA20" s="4">
        <v>3855</v>
      </c>
      <c r="BB20" s="5">
        <v>1969</v>
      </c>
      <c r="BC20" s="12">
        <v>1886</v>
      </c>
    </row>
    <row r="21" spans="1:55" x14ac:dyDescent="0.25">
      <c r="A21" s="39">
        <v>15</v>
      </c>
      <c r="B21" s="4">
        <f t="shared" si="7"/>
        <v>11931</v>
      </c>
      <c r="C21" s="5">
        <f t="shared" si="8"/>
        <v>5897</v>
      </c>
      <c r="D21" s="5">
        <f t="shared" si="9"/>
        <v>6034</v>
      </c>
      <c r="E21" s="4">
        <f t="shared" si="10"/>
        <v>12326</v>
      </c>
      <c r="F21" s="5">
        <f t="shared" si="11"/>
        <v>6202</v>
      </c>
      <c r="G21" s="5">
        <f t="shared" si="12"/>
        <v>6124</v>
      </c>
      <c r="H21" s="4">
        <f t="shared" si="13"/>
        <v>12083</v>
      </c>
      <c r="I21" s="5">
        <f t="shared" si="14"/>
        <v>6116</v>
      </c>
      <c r="J21" s="5">
        <f t="shared" si="15"/>
        <v>5967</v>
      </c>
      <c r="K21" s="4">
        <v>3025</v>
      </c>
      <c r="L21" s="5">
        <v>1469</v>
      </c>
      <c r="M21" s="5">
        <v>1556</v>
      </c>
      <c r="N21" s="4">
        <v>2959</v>
      </c>
      <c r="O21" s="5">
        <v>1483</v>
      </c>
      <c r="P21" s="5">
        <v>1476</v>
      </c>
      <c r="Q21" s="4">
        <v>2675</v>
      </c>
      <c r="R21" s="5">
        <v>1341</v>
      </c>
      <c r="S21" s="5">
        <v>1334</v>
      </c>
      <c r="T21" s="4">
        <v>1078</v>
      </c>
      <c r="U21" s="5">
        <v>552</v>
      </c>
      <c r="V21" s="5">
        <v>526</v>
      </c>
      <c r="W21" s="4">
        <v>1177</v>
      </c>
      <c r="X21" s="5">
        <v>608</v>
      </c>
      <c r="Y21" s="5">
        <v>569</v>
      </c>
      <c r="Z21" s="4">
        <v>1070</v>
      </c>
      <c r="AA21" s="5">
        <v>551</v>
      </c>
      <c r="AB21" s="5">
        <v>519</v>
      </c>
      <c r="AC21" s="4">
        <v>1363</v>
      </c>
      <c r="AD21" s="5">
        <v>667</v>
      </c>
      <c r="AE21" s="5">
        <v>696</v>
      </c>
      <c r="AF21" s="4">
        <v>1814</v>
      </c>
      <c r="AG21" s="5">
        <v>891</v>
      </c>
      <c r="AH21" s="5">
        <v>923</v>
      </c>
      <c r="AI21" s="4">
        <v>2304</v>
      </c>
      <c r="AJ21" s="5">
        <v>1161</v>
      </c>
      <c r="AK21" s="5">
        <v>1143</v>
      </c>
      <c r="AL21" s="4">
        <v>2709</v>
      </c>
      <c r="AM21" s="5">
        <v>1350</v>
      </c>
      <c r="AN21" s="5">
        <v>1359</v>
      </c>
      <c r="AO21" s="4">
        <v>2517</v>
      </c>
      <c r="AP21" s="5">
        <v>1267</v>
      </c>
      <c r="AQ21" s="5">
        <v>1250</v>
      </c>
      <c r="AR21" s="4">
        <v>2085</v>
      </c>
      <c r="AS21" s="5">
        <v>1045</v>
      </c>
      <c r="AT21" s="5">
        <v>1040</v>
      </c>
      <c r="AU21" s="4">
        <v>3756</v>
      </c>
      <c r="AV21" s="5">
        <v>1859</v>
      </c>
      <c r="AW21" s="5">
        <v>1897</v>
      </c>
      <c r="AX21" s="4">
        <v>3859</v>
      </c>
      <c r="AY21" s="5">
        <v>1953</v>
      </c>
      <c r="AZ21" s="5">
        <v>1906</v>
      </c>
      <c r="BA21" s="4">
        <v>3949</v>
      </c>
      <c r="BB21" s="5">
        <v>2018</v>
      </c>
      <c r="BC21" s="12">
        <v>1931</v>
      </c>
    </row>
    <row r="22" spans="1:55" x14ac:dyDescent="0.25">
      <c r="A22" s="39">
        <v>16</v>
      </c>
      <c r="B22" s="4">
        <f t="shared" si="7"/>
        <v>11985</v>
      </c>
      <c r="C22" s="5">
        <f t="shared" si="8"/>
        <v>5882</v>
      </c>
      <c r="D22" s="5">
        <f t="shared" si="9"/>
        <v>6103</v>
      </c>
      <c r="E22" s="4">
        <f t="shared" si="10"/>
        <v>12402</v>
      </c>
      <c r="F22" s="5">
        <f t="shared" si="11"/>
        <v>6212</v>
      </c>
      <c r="G22" s="5">
        <f t="shared" si="12"/>
        <v>6190</v>
      </c>
      <c r="H22" s="4">
        <f t="shared" si="13"/>
        <v>12372</v>
      </c>
      <c r="I22" s="5">
        <f t="shared" si="14"/>
        <v>6260</v>
      </c>
      <c r="J22" s="5">
        <f t="shared" si="15"/>
        <v>6112</v>
      </c>
      <c r="K22" s="4">
        <v>3060</v>
      </c>
      <c r="L22" s="5">
        <v>1468</v>
      </c>
      <c r="M22" s="5">
        <v>1592</v>
      </c>
      <c r="N22" s="4">
        <v>3043</v>
      </c>
      <c r="O22" s="5">
        <v>1520</v>
      </c>
      <c r="P22" s="5">
        <v>1523</v>
      </c>
      <c r="Q22" s="4">
        <v>2715</v>
      </c>
      <c r="R22" s="5">
        <v>1362</v>
      </c>
      <c r="S22" s="5">
        <v>1353</v>
      </c>
      <c r="T22" s="4">
        <v>1061</v>
      </c>
      <c r="U22" s="5">
        <v>541</v>
      </c>
      <c r="V22" s="5">
        <v>520</v>
      </c>
      <c r="W22" s="4">
        <v>1200</v>
      </c>
      <c r="X22" s="5">
        <v>620</v>
      </c>
      <c r="Y22" s="5">
        <v>580</v>
      </c>
      <c r="Z22" s="4">
        <v>1110</v>
      </c>
      <c r="AA22" s="5">
        <v>568</v>
      </c>
      <c r="AB22" s="5">
        <v>542</v>
      </c>
      <c r="AC22" s="4">
        <v>1374</v>
      </c>
      <c r="AD22" s="5">
        <v>668</v>
      </c>
      <c r="AE22" s="5">
        <v>706</v>
      </c>
      <c r="AF22" s="4">
        <v>1770</v>
      </c>
      <c r="AG22" s="5">
        <v>859</v>
      </c>
      <c r="AH22" s="5">
        <v>911</v>
      </c>
      <c r="AI22" s="4">
        <v>2339</v>
      </c>
      <c r="AJ22" s="5">
        <v>1177</v>
      </c>
      <c r="AK22" s="5">
        <v>1162</v>
      </c>
      <c r="AL22" s="4">
        <v>2717</v>
      </c>
      <c r="AM22" s="5">
        <v>1347</v>
      </c>
      <c r="AN22" s="5">
        <v>1370</v>
      </c>
      <c r="AO22" s="4">
        <v>2572</v>
      </c>
      <c r="AP22" s="5">
        <v>1293</v>
      </c>
      <c r="AQ22" s="5">
        <v>1279</v>
      </c>
      <c r="AR22" s="4">
        <v>2150</v>
      </c>
      <c r="AS22" s="5">
        <v>1078</v>
      </c>
      <c r="AT22" s="5">
        <v>1072</v>
      </c>
      <c r="AU22" s="4">
        <v>3773</v>
      </c>
      <c r="AV22" s="5">
        <v>1858</v>
      </c>
      <c r="AW22" s="5">
        <v>1915</v>
      </c>
      <c r="AX22" s="4">
        <v>3817</v>
      </c>
      <c r="AY22" s="5">
        <v>1920</v>
      </c>
      <c r="AZ22" s="5">
        <v>1897</v>
      </c>
      <c r="BA22" s="4">
        <v>4058</v>
      </c>
      <c r="BB22" s="5">
        <v>2075</v>
      </c>
      <c r="BC22" s="12">
        <v>1983</v>
      </c>
    </row>
    <row r="23" spans="1:55" x14ac:dyDescent="0.25">
      <c r="A23" s="39">
        <v>17</v>
      </c>
      <c r="B23" s="4">
        <f t="shared" si="7"/>
        <v>12132</v>
      </c>
      <c r="C23" s="5">
        <f t="shared" si="8"/>
        <v>5921</v>
      </c>
      <c r="D23" s="5">
        <f t="shared" si="9"/>
        <v>6211</v>
      </c>
      <c r="E23" s="4">
        <f t="shared" si="10"/>
        <v>12496</v>
      </c>
      <c r="F23" s="5">
        <f t="shared" si="11"/>
        <v>6227</v>
      </c>
      <c r="G23" s="5">
        <f t="shared" si="12"/>
        <v>6269</v>
      </c>
      <c r="H23" s="4">
        <f t="shared" si="13"/>
        <v>12612</v>
      </c>
      <c r="I23" s="5">
        <f t="shared" si="14"/>
        <v>6368</v>
      </c>
      <c r="J23" s="5">
        <f t="shared" si="15"/>
        <v>6244</v>
      </c>
      <c r="K23" s="4">
        <v>3140</v>
      </c>
      <c r="L23" s="5">
        <v>1495</v>
      </c>
      <c r="M23" s="5">
        <v>1645</v>
      </c>
      <c r="N23" s="4">
        <v>3109</v>
      </c>
      <c r="O23" s="5">
        <v>1544</v>
      </c>
      <c r="P23" s="5">
        <v>1565</v>
      </c>
      <c r="Q23" s="4">
        <v>2768</v>
      </c>
      <c r="R23" s="5">
        <v>1387</v>
      </c>
      <c r="S23" s="5">
        <v>1381</v>
      </c>
      <c r="T23" s="4">
        <v>1063</v>
      </c>
      <c r="U23" s="5">
        <v>539</v>
      </c>
      <c r="V23" s="5">
        <v>524</v>
      </c>
      <c r="W23" s="4">
        <v>1213</v>
      </c>
      <c r="X23" s="5">
        <v>626</v>
      </c>
      <c r="Y23" s="5">
        <v>587</v>
      </c>
      <c r="Z23" s="4">
        <v>1145</v>
      </c>
      <c r="AA23" s="5">
        <v>584</v>
      </c>
      <c r="AB23" s="5">
        <v>561</v>
      </c>
      <c r="AC23" s="4">
        <v>1391</v>
      </c>
      <c r="AD23" s="5">
        <v>670</v>
      </c>
      <c r="AE23" s="5">
        <v>721</v>
      </c>
      <c r="AF23" s="4">
        <v>1759</v>
      </c>
      <c r="AG23" s="5">
        <v>845</v>
      </c>
      <c r="AH23" s="5">
        <v>914</v>
      </c>
      <c r="AI23" s="4">
        <v>2384</v>
      </c>
      <c r="AJ23" s="5">
        <v>1193</v>
      </c>
      <c r="AK23" s="5">
        <v>1191</v>
      </c>
      <c r="AL23" s="4">
        <v>2721</v>
      </c>
      <c r="AM23" s="5">
        <v>1345</v>
      </c>
      <c r="AN23" s="5">
        <v>1376</v>
      </c>
      <c r="AO23" s="4">
        <v>2624</v>
      </c>
      <c r="AP23" s="5">
        <v>1317</v>
      </c>
      <c r="AQ23" s="5">
        <v>1307</v>
      </c>
      <c r="AR23" s="4">
        <v>2210</v>
      </c>
      <c r="AS23" s="5">
        <v>1108</v>
      </c>
      <c r="AT23" s="5">
        <v>1102</v>
      </c>
      <c r="AU23" s="4">
        <v>3817</v>
      </c>
      <c r="AV23" s="5">
        <v>1872</v>
      </c>
      <c r="AW23" s="5">
        <v>1945</v>
      </c>
      <c r="AX23" s="4">
        <v>3791</v>
      </c>
      <c r="AY23" s="5">
        <v>1895</v>
      </c>
      <c r="AZ23" s="5">
        <v>1896</v>
      </c>
      <c r="BA23" s="4">
        <v>4105</v>
      </c>
      <c r="BB23" s="5">
        <v>2096</v>
      </c>
      <c r="BC23" s="12">
        <v>2009</v>
      </c>
    </row>
    <row r="24" spans="1:55" x14ac:dyDescent="0.25">
      <c r="A24" s="39">
        <v>18</v>
      </c>
      <c r="B24" s="4">
        <f t="shared" si="7"/>
        <v>12408</v>
      </c>
      <c r="C24" s="5">
        <f t="shared" si="8"/>
        <v>6040</v>
      </c>
      <c r="D24" s="5">
        <f t="shared" si="9"/>
        <v>6368</v>
      </c>
      <c r="E24" s="4">
        <f t="shared" si="10"/>
        <v>12622</v>
      </c>
      <c r="F24" s="5">
        <f t="shared" si="11"/>
        <v>6253</v>
      </c>
      <c r="G24" s="5">
        <f t="shared" si="12"/>
        <v>6369</v>
      </c>
      <c r="H24" s="4">
        <f t="shared" si="13"/>
        <v>12767</v>
      </c>
      <c r="I24" s="5">
        <f t="shared" si="14"/>
        <v>6418</v>
      </c>
      <c r="J24" s="5">
        <f t="shared" si="15"/>
        <v>6349</v>
      </c>
      <c r="K24" s="4">
        <v>3284</v>
      </c>
      <c r="L24" s="5">
        <v>1564</v>
      </c>
      <c r="M24" s="5">
        <v>1720</v>
      </c>
      <c r="N24" s="4">
        <v>3149</v>
      </c>
      <c r="O24" s="5">
        <v>1549</v>
      </c>
      <c r="P24" s="5">
        <v>1600</v>
      </c>
      <c r="Q24" s="4">
        <v>2839</v>
      </c>
      <c r="R24" s="5">
        <v>1418</v>
      </c>
      <c r="S24" s="5">
        <v>1421</v>
      </c>
      <c r="T24" s="4">
        <v>1094</v>
      </c>
      <c r="U24" s="5">
        <v>549</v>
      </c>
      <c r="V24" s="5">
        <v>545</v>
      </c>
      <c r="W24" s="4">
        <v>1210</v>
      </c>
      <c r="X24" s="5">
        <v>622</v>
      </c>
      <c r="Y24" s="5">
        <v>588</v>
      </c>
      <c r="Z24" s="4">
        <v>1172</v>
      </c>
      <c r="AA24" s="5">
        <v>598</v>
      </c>
      <c r="AB24" s="5">
        <v>574</v>
      </c>
      <c r="AC24" s="4">
        <v>1414</v>
      </c>
      <c r="AD24" s="5">
        <v>674</v>
      </c>
      <c r="AE24" s="5">
        <v>740</v>
      </c>
      <c r="AF24" s="4">
        <v>1793</v>
      </c>
      <c r="AG24" s="5">
        <v>857</v>
      </c>
      <c r="AH24" s="5">
        <v>936</v>
      </c>
      <c r="AI24" s="4">
        <v>2440</v>
      </c>
      <c r="AJ24" s="5">
        <v>1207</v>
      </c>
      <c r="AK24" s="5">
        <v>1233</v>
      </c>
      <c r="AL24" s="4">
        <v>2716</v>
      </c>
      <c r="AM24" s="5">
        <v>1343</v>
      </c>
      <c r="AN24" s="5">
        <v>1373</v>
      </c>
      <c r="AO24" s="4">
        <v>2669</v>
      </c>
      <c r="AP24" s="5">
        <v>1336</v>
      </c>
      <c r="AQ24" s="5">
        <v>1333</v>
      </c>
      <c r="AR24" s="4">
        <v>2263</v>
      </c>
      <c r="AS24" s="5">
        <v>1133</v>
      </c>
      <c r="AT24" s="5">
        <v>1130</v>
      </c>
      <c r="AU24" s="4">
        <v>3900</v>
      </c>
      <c r="AV24" s="5">
        <v>1910</v>
      </c>
      <c r="AW24" s="5">
        <v>1990</v>
      </c>
      <c r="AX24" s="4">
        <v>3801</v>
      </c>
      <c r="AY24" s="5">
        <v>1889</v>
      </c>
      <c r="AZ24" s="5">
        <v>1912</v>
      </c>
      <c r="BA24" s="4">
        <v>4053</v>
      </c>
      <c r="BB24" s="5">
        <v>2062</v>
      </c>
      <c r="BC24" s="12">
        <v>1991</v>
      </c>
    </row>
    <row r="25" spans="1:55" x14ac:dyDescent="0.25">
      <c r="A25" s="39">
        <v>19</v>
      </c>
      <c r="B25" s="4">
        <f t="shared" si="7"/>
        <v>12772</v>
      </c>
      <c r="C25" s="5">
        <f t="shared" si="8"/>
        <v>6212</v>
      </c>
      <c r="D25" s="5">
        <f t="shared" si="9"/>
        <v>6560</v>
      </c>
      <c r="E25" s="4">
        <f t="shared" si="10"/>
        <v>12774</v>
      </c>
      <c r="F25" s="5">
        <f t="shared" si="11"/>
        <v>6287</v>
      </c>
      <c r="G25" s="5">
        <f t="shared" si="12"/>
        <v>6487</v>
      </c>
      <c r="H25" s="4">
        <f t="shared" si="13"/>
        <v>12871</v>
      </c>
      <c r="I25" s="5">
        <f t="shared" si="14"/>
        <v>6430</v>
      </c>
      <c r="J25" s="5">
        <f t="shared" si="15"/>
        <v>6441</v>
      </c>
      <c r="K25" s="4">
        <v>3470</v>
      </c>
      <c r="L25" s="5">
        <v>1661</v>
      </c>
      <c r="M25" s="5">
        <v>1809</v>
      </c>
      <c r="N25" s="4">
        <v>3172</v>
      </c>
      <c r="O25" s="5">
        <v>1541</v>
      </c>
      <c r="P25" s="5">
        <v>1631</v>
      </c>
      <c r="Q25" s="4">
        <v>2922</v>
      </c>
      <c r="R25" s="5">
        <v>1452</v>
      </c>
      <c r="S25" s="5">
        <v>1470</v>
      </c>
      <c r="T25" s="4">
        <v>1144</v>
      </c>
      <c r="U25" s="5">
        <v>568</v>
      </c>
      <c r="V25" s="5">
        <v>576</v>
      </c>
      <c r="W25" s="4">
        <v>1200</v>
      </c>
      <c r="X25" s="5">
        <v>612</v>
      </c>
      <c r="Y25" s="5">
        <v>588</v>
      </c>
      <c r="Z25" s="4">
        <v>1195</v>
      </c>
      <c r="AA25" s="5">
        <v>611</v>
      </c>
      <c r="AB25" s="5">
        <v>584</v>
      </c>
      <c r="AC25" s="4">
        <v>1448</v>
      </c>
      <c r="AD25" s="5">
        <v>681</v>
      </c>
      <c r="AE25" s="5">
        <v>767</v>
      </c>
      <c r="AF25" s="4">
        <v>1859</v>
      </c>
      <c r="AG25" s="5">
        <v>886</v>
      </c>
      <c r="AH25" s="5">
        <v>973</v>
      </c>
      <c r="AI25" s="4">
        <v>2502</v>
      </c>
      <c r="AJ25" s="5">
        <v>1220</v>
      </c>
      <c r="AK25" s="5">
        <v>1282</v>
      </c>
      <c r="AL25" s="4">
        <v>2705</v>
      </c>
      <c r="AM25" s="5">
        <v>1341</v>
      </c>
      <c r="AN25" s="5">
        <v>1364</v>
      </c>
      <c r="AO25" s="4">
        <v>2709</v>
      </c>
      <c r="AP25" s="5">
        <v>1352</v>
      </c>
      <c r="AQ25" s="5">
        <v>1357</v>
      </c>
      <c r="AR25" s="4">
        <v>2310</v>
      </c>
      <c r="AS25" s="5">
        <v>1154</v>
      </c>
      <c r="AT25" s="5">
        <v>1156</v>
      </c>
      <c r="AU25" s="4">
        <v>4005</v>
      </c>
      <c r="AV25" s="5">
        <v>1961</v>
      </c>
      <c r="AW25" s="5">
        <v>2044</v>
      </c>
      <c r="AX25" s="4">
        <v>3834</v>
      </c>
      <c r="AY25" s="5">
        <v>1896</v>
      </c>
      <c r="AZ25" s="5">
        <v>1938</v>
      </c>
      <c r="BA25" s="4">
        <v>3942</v>
      </c>
      <c r="BB25" s="5">
        <v>1993</v>
      </c>
      <c r="BC25" s="12">
        <v>1949</v>
      </c>
    </row>
    <row r="26" spans="1:55" x14ac:dyDescent="0.25">
      <c r="A26" s="39" t="s">
        <v>45</v>
      </c>
      <c r="B26" s="4">
        <f t="shared" si="7"/>
        <v>68755</v>
      </c>
      <c r="C26" s="5">
        <f t="shared" si="8"/>
        <v>33196</v>
      </c>
      <c r="D26" s="5">
        <f t="shared" si="9"/>
        <v>35559</v>
      </c>
      <c r="E26" s="4">
        <f t="shared" si="10"/>
        <v>66611</v>
      </c>
      <c r="F26" s="5">
        <f t="shared" si="11"/>
        <v>32294</v>
      </c>
      <c r="G26" s="5">
        <f t="shared" si="12"/>
        <v>34317</v>
      </c>
      <c r="H26" s="4">
        <f t="shared" si="13"/>
        <v>66233</v>
      </c>
      <c r="I26" s="5">
        <f t="shared" si="14"/>
        <v>32559</v>
      </c>
      <c r="J26" s="5">
        <f t="shared" si="15"/>
        <v>33674</v>
      </c>
      <c r="K26" s="4">
        <v>19710</v>
      </c>
      <c r="L26" s="5">
        <v>9458</v>
      </c>
      <c r="M26" s="5">
        <v>10252</v>
      </c>
      <c r="N26" s="4">
        <v>16527</v>
      </c>
      <c r="O26" s="5">
        <v>7849</v>
      </c>
      <c r="P26" s="5">
        <v>8678</v>
      </c>
      <c r="Q26" s="4">
        <v>15637</v>
      </c>
      <c r="R26" s="5">
        <v>7651</v>
      </c>
      <c r="S26" s="5">
        <v>7986</v>
      </c>
      <c r="T26" s="4">
        <v>6241</v>
      </c>
      <c r="U26" s="5">
        <v>3011</v>
      </c>
      <c r="V26" s="5">
        <v>3230</v>
      </c>
      <c r="W26" s="4">
        <v>5970</v>
      </c>
      <c r="X26" s="5">
        <v>2982</v>
      </c>
      <c r="Y26" s="5">
        <v>2988</v>
      </c>
      <c r="Z26" s="4">
        <v>6186</v>
      </c>
      <c r="AA26" s="5">
        <v>3158</v>
      </c>
      <c r="AB26" s="5">
        <v>3028</v>
      </c>
      <c r="AC26" s="4">
        <v>8321</v>
      </c>
      <c r="AD26" s="5">
        <v>3769</v>
      </c>
      <c r="AE26" s="5">
        <v>4552</v>
      </c>
      <c r="AF26" s="4">
        <v>10344</v>
      </c>
      <c r="AG26" s="5">
        <v>4861</v>
      </c>
      <c r="AH26" s="5">
        <v>5483</v>
      </c>
      <c r="AI26" s="4">
        <v>13388</v>
      </c>
      <c r="AJ26" s="5">
        <v>6331</v>
      </c>
      <c r="AK26" s="5">
        <v>7057</v>
      </c>
      <c r="AL26" s="4">
        <v>13120</v>
      </c>
      <c r="AM26" s="5">
        <v>6518</v>
      </c>
      <c r="AN26" s="5">
        <v>6602</v>
      </c>
      <c r="AO26" s="4">
        <v>13868</v>
      </c>
      <c r="AP26" s="5">
        <v>6880</v>
      </c>
      <c r="AQ26" s="5">
        <v>6988</v>
      </c>
      <c r="AR26" s="4">
        <v>12260</v>
      </c>
      <c r="AS26" s="5">
        <v>6106</v>
      </c>
      <c r="AT26" s="5">
        <v>6154</v>
      </c>
      <c r="AU26" s="4">
        <v>21363</v>
      </c>
      <c r="AV26" s="5">
        <v>10440</v>
      </c>
      <c r="AW26" s="5">
        <v>10923</v>
      </c>
      <c r="AX26" s="4">
        <v>19902</v>
      </c>
      <c r="AY26" s="5">
        <v>9722</v>
      </c>
      <c r="AZ26" s="5">
        <v>10180</v>
      </c>
      <c r="BA26" s="4">
        <v>18762</v>
      </c>
      <c r="BB26" s="5">
        <v>9313</v>
      </c>
      <c r="BC26" s="12">
        <v>9449</v>
      </c>
    </row>
    <row r="27" spans="1:55" x14ac:dyDescent="0.25">
      <c r="A27" s="39" t="s">
        <v>46</v>
      </c>
      <c r="B27" s="4">
        <f t="shared" si="7"/>
        <v>74104</v>
      </c>
      <c r="C27" s="5">
        <f t="shared" si="8"/>
        <v>34863</v>
      </c>
      <c r="D27" s="5">
        <f t="shared" si="9"/>
        <v>39241</v>
      </c>
      <c r="E27" s="4">
        <f t="shared" si="10"/>
        <v>73223</v>
      </c>
      <c r="F27" s="5">
        <f t="shared" si="11"/>
        <v>35269</v>
      </c>
      <c r="G27" s="5">
        <f t="shared" si="12"/>
        <v>37954</v>
      </c>
      <c r="H27" s="4">
        <f t="shared" si="13"/>
        <v>70166</v>
      </c>
      <c r="I27" s="5">
        <f t="shared" si="14"/>
        <v>33885</v>
      </c>
      <c r="J27" s="5">
        <f t="shared" si="15"/>
        <v>36281</v>
      </c>
      <c r="K27" s="4">
        <v>21747</v>
      </c>
      <c r="L27" s="5">
        <v>10197</v>
      </c>
      <c r="M27" s="5">
        <v>11550</v>
      </c>
      <c r="N27" s="4">
        <v>18875</v>
      </c>
      <c r="O27" s="5">
        <v>9117</v>
      </c>
      <c r="P27" s="5">
        <v>9758</v>
      </c>
      <c r="Q27" s="4">
        <v>16552</v>
      </c>
      <c r="R27" s="5">
        <v>7826</v>
      </c>
      <c r="S27" s="5">
        <v>8726</v>
      </c>
      <c r="T27" s="4">
        <v>6250</v>
      </c>
      <c r="U27" s="5">
        <v>2917</v>
      </c>
      <c r="V27" s="5">
        <v>3333</v>
      </c>
      <c r="W27" s="4">
        <v>6517</v>
      </c>
      <c r="X27" s="5">
        <v>3156</v>
      </c>
      <c r="Y27" s="5">
        <v>3361</v>
      </c>
      <c r="Z27" s="4">
        <v>6180</v>
      </c>
      <c r="AA27" s="5">
        <v>3071</v>
      </c>
      <c r="AB27" s="5">
        <v>3109</v>
      </c>
      <c r="AC27" s="4">
        <v>12138</v>
      </c>
      <c r="AD27" s="5">
        <v>5281</v>
      </c>
      <c r="AE27" s="5">
        <v>6857</v>
      </c>
      <c r="AF27" s="4">
        <v>11933</v>
      </c>
      <c r="AG27" s="5">
        <v>5356</v>
      </c>
      <c r="AH27" s="5">
        <v>6577</v>
      </c>
      <c r="AI27" s="4">
        <v>14215</v>
      </c>
      <c r="AJ27" s="5">
        <v>6645</v>
      </c>
      <c r="AK27" s="5">
        <v>7570</v>
      </c>
      <c r="AL27" s="4">
        <v>11756</v>
      </c>
      <c r="AM27" s="5">
        <v>5713</v>
      </c>
      <c r="AN27" s="5">
        <v>6043</v>
      </c>
      <c r="AO27" s="4">
        <v>13473</v>
      </c>
      <c r="AP27" s="5">
        <v>6711</v>
      </c>
      <c r="AQ27" s="5">
        <v>6762</v>
      </c>
      <c r="AR27" s="4">
        <v>13212</v>
      </c>
      <c r="AS27" s="5">
        <v>6587</v>
      </c>
      <c r="AT27" s="5">
        <v>6625</v>
      </c>
      <c r="AU27" s="4">
        <v>22213</v>
      </c>
      <c r="AV27" s="5">
        <v>10755</v>
      </c>
      <c r="AW27" s="5">
        <v>11458</v>
      </c>
      <c r="AX27" s="4">
        <v>22425</v>
      </c>
      <c r="AY27" s="5">
        <v>10929</v>
      </c>
      <c r="AZ27" s="5">
        <v>11496</v>
      </c>
      <c r="BA27" s="4">
        <v>20007</v>
      </c>
      <c r="BB27" s="5">
        <v>9756</v>
      </c>
      <c r="BC27" s="12">
        <v>10251</v>
      </c>
    </row>
    <row r="28" spans="1:55" x14ac:dyDescent="0.25">
      <c r="A28" s="39" t="s">
        <v>47</v>
      </c>
      <c r="B28" s="4">
        <f t="shared" si="7"/>
        <v>68860</v>
      </c>
      <c r="C28" s="5">
        <f t="shared" si="8"/>
        <v>32313</v>
      </c>
      <c r="D28" s="5">
        <f t="shared" si="9"/>
        <v>36547</v>
      </c>
      <c r="E28" s="4">
        <f t="shared" si="10"/>
        <v>77467</v>
      </c>
      <c r="F28" s="5">
        <f t="shared" si="11"/>
        <v>36287</v>
      </c>
      <c r="G28" s="5">
        <f t="shared" si="12"/>
        <v>41180</v>
      </c>
      <c r="H28" s="4">
        <f t="shared" si="13"/>
        <v>75935</v>
      </c>
      <c r="I28" s="5">
        <f t="shared" si="14"/>
        <v>36590</v>
      </c>
      <c r="J28" s="5">
        <f t="shared" si="15"/>
        <v>39345</v>
      </c>
      <c r="K28" s="4">
        <v>19374</v>
      </c>
      <c r="L28" s="5">
        <v>8977</v>
      </c>
      <c r="M28" s="5">
        <v>10397</v>
      </c>
      <c r="N28" s="4">
        <v>19841</v>
      </c>
      <c r="O28" s="5">
        <v>9364</v>
      </c>
      <c r="P28" s="5">
        <v>10477</v>
      </c>
      <c r="Q28" s="4">
        <v>17823</v>
      </c>
      <c r="R28" s="5">
        <v>8649</v>
      </c>
      <c r="S28" s="5">
        <v>9174</v>
      </c>
      <c r="T28" s="4">
        <v>6512</v>
      </c>
      <c r="U28" s="5">
        <v>3068</v>
      </c>
      <c r="V28" s="5">
        <v>3444</v>
      </c>
      <c r="W28" s="4">
        <v>6268</v>
      </c>
      <c r="X28" s="5">
        <v>2946</v>
      </c>
      <c r="Y28" s="5">
        <v>3322</v>
      </c>
      <c r="Z28" s="4">
        <v>6506</v>
      </c>
      <c r="AA28" s="5">
        <v>3163</v>
      </c>
      <c r="AB28" s="5">
        <v>3343</v>
      </c>
      <c r="AC28" s="4">
        <v>13584</v>
      </c>
      <c r="AD28" s="5">
        <v>6371</v>
      </c>
      <c r="AE28" s="5">
        <v>7213</v>
      </c>
      <c r="AF28" s="4">
        <v>16408</v>
      </c>
      <c r="AG28" s="5">
        <v>7078</v>
      </c>
      <c r="AH28" s="5">
        <v>9330</v>
      </c>
      <c r="AI28" s="4">
        <v>15296</v>
      </c>
      <c r="AJ28" s="5">
        <v>6976</v>
      </c>
      <c r="AK28" s="5">
        <v>8320</v>
      </c>
      <c r="AL28" s="4">
        <v>10519</v>
      </c>
      <c r="AM28" s="5">
        <v>4838</v>
      </c>
      <c r="AN28" s="5">
        <v>5681</v>
      </c>
      <c r="AO28" s="4">
        <v>11610</v>
      </c>
      <c r="AP28" s="5">
        <v>5628</v>
      </c>
      <c r="AQ28" s="5">
        <v>5982</v>
      </c>
      <c r="AR28" s="4">
        <v>12994</v>
      </c>
      <c r="AS28" s="5">
        <v>6490</v>
      </c>
      <c r="AT28" s="5">
        <v>6504</v>
      </c>
      <c r="AU28" s="4">
        <v>18871</v>
      </c>
      <c r="AV28" s="5">
        <v>9059</v>
      </c>
      <c r="AW28" s="5">
        <v>9812</v>
      </c>
      <c r="AX28" s="4">
        <v>23340</v>
      </c>
      <c r="AY28" s="5">
        <v>11271</v>
      </c>
      <c r="AZ28" s="5">
        <v>12069</v>
      </c>
      <c r="BA28" s="4">
        <v>23316</v>
      </c>
      <c r="BB28" s="5">
        <v>11312</v>
      </c>
      <c r="BC28" s="12">
        <v>12004</v>
      </c>
    </row>
    <row r="29" spans="1:55" x14ac:dyDescent="0.25">
      <c r="A29" s="39" t="s">
        <v>48</v>
      </c>
      <c r="B29" s="4">
        <f t="shared" si="7"/>
        <v>56789</v>
      </c>
      <c r="C29" s="5">
        <f t="shared" si="8"/>
        <v>26844</v>
      </c>
      <c r="D29" s="5">
        <f t="shared" si="9"/>
        <v>29945</v>
      </c>
      <c r="E29" s="4">
        <f t="shared" si="10"/>
        <v>72148</v>
      </c>
      <c r="F29" s="5">
        <f t="shared" si="11"/>
        <v>33788</v>
      </c>
      <c r="G29" s="5">
        <f t="shared" si="12"/>
        <v>38360</v>
      </c>
      <c r="H29" s="4">
        <f t="shared" si="13"/>
        <v>78156</v>
      </c>
      <c r="I29" s="5">
        <f t="shared" si="14"/>
        <v>36651</v>
      </c>
      <c r="J29" s="5">
        <f t="shared" si="15"/>
        <v>41505</v>
      </c>
      <c r="K29" s="4">
        <v>15528</v>
      </c>
      <c r="L29" s="5">
        <v>7033</v>
      </c>
      <c r="M29" s="5">
        <v>8495</v>
      </c>
      <c r="N29" s="4">
        <v>17727</v>
      </c>
      <c r="O29" s="5">
        <v>8171</v>
      </c>
      <c r="P29" s="5">
        <v>9556</v>
      </c>
      <c r="Q29" s="4">
        <v>18382</v>
      </c>
      <c r="R29" s="5">
        <v>8701</v>
      </c>
      <c r="S29" s="5">
        <v>9681</v>
      </c>
      <c r="T29" s="4">
        <v>5940</v>
      </c>
      <c r="U29" s="5">
        <v>2858</v>
      </c>
      <c r="V29" s="5">
        <v>3082</v>
      </c>
      <c r="W29" s="4">
        <v>6479</v>
      </c>
      <c r="X29" s="5">
        <v>3055</v>
      </c>
      <c r="Y29" s="5">
        <v>3424</v>
      </c>
      <c r="Z29" s="4">
        <v>6165</v>
      </c>
      <c r="AA29" s="5">
        <v>2913</v>
      </c>
      <c r="AB29" s="5">
        <v>3252</v>
      </c>
      <c r="AC29" s="4">
        <v>10714</v>
      </c>
      <c r="AD29" s="5">
        <v>5322</v>
      </c>
      <c r="AE29" s="5">
        <v>5392</v>
      </c>
      <c r="AF29" s="4">
        <v>18716</v>
      </c>
      <c r="AG29" s="5">
        <v>8771</v>
      </c>
      <c r="AH29" s="5">
        <v>9945</v>
      </c>
      <c r="AI29" s="4">
        <v>17399</v>
      </c>
      <c r="AJ29" s="5">
        <v>7619</v>
      </c>
      <c r="AK29" s="5">
        <v>9780</v>
      </c>
      <c r="AL29" s="4">
        <v>9604</v>
      </c>
      <c r="AM29" s="5">
        <v>4492</v>
      </c>
      <c r="AN29" s="5">
        <v>5112</v>
      </c>
      <c r="AO29" s="4">
        <v>10048</v>
      </c>
      <c r="AP29" s="5">
        <v>4587</v>
      </c>
      <c r="AQ29" s="5">
        <v>5461</v>
      </c>
      <c r="AR29" s="4">
        <v>11170</v>
      </c>
      <c r="AS29" s="5">
        <v>5399</v>
      </c>
      <c r="AT29" s="5">
        <v>5771</v>
      </c>
      <c r="AU29" s="4">
        <v>15003</v>
      </c>
      <c r="AV29" s="5">
        <v>7139</v>
      </c>
      <c r="AW29" s="5">
        <v>7864</v>
      </c>
      <c r="AX29" s="4">
        <v>19178</v>
      </c>
      <c r="AY29" s="5">
        <v>9204</v>
      </c>
      <c r="AZ29" s="5">
        <v>9974</v>
      </c>
      <c r="BA29" s="4">
        <v>25040</v>
      </c>
      <c r="BB29" s="5">
        <v>12019</v>
      </c>
      <c r="BC29" s="12">
        <v>13021</v>
      </c>
    </row>
    <row r="30" spans="1:55" x14ac:dyDescent="0.25">
      <c r="A30" s="39" t="s">
        <v>49</v>
      </c>
      <c r="B30" s="4">
        <f t="shared" si="7"/>
        <v>51296</v>
      </c>
      <c r="C30" s="5">
        <f t="shared" si="8"/>
        <v>23926</v>
      </c>
      <c r="D30" s="5">
        <f t="shared" si="9"/>
        <v>27370</v>
      </c>
      <c r="E30" s="4">
        <f t="shared" si="10"/>
        <v>58473</v>
      </c>
      <c r="F30" s="5">
        <f t="shared" si="11"/>
        <v>27600</v>
      </c>
      <c r="G30" s="5">
        <f t="shared" si="12"/>
        <v>30873</v>
      </c>
      <c r="H30" s="4">
        <f t="shared" si="13"/>
        <v>70923</v>
      </c>
      <c r="I30" s="5">
        <f t="shared" si="14"/>
        <v>33201</v>
      </c>
      <c r="J30" s="5">
        <f t="shared" si="15"/>
        <v>37722</v>
      </c>
      <c r="K30" s="4">
        <v>14530</v>
      </c>
      <c r="L30" s="5">
        <v>6497</v>
      </c>
      <c r="M30" s="5">
        <v>8033</v>
      </c>
      <c r="N30" s="4">
        <v>14481</v>
      </c>
      <c r="O30" s="5">
        <v>6478</v>
      </c>
      <c r="P30" s="5">
        <v>8003</v>
      </c>
      <c r="Q30" s="4">
        <v>16616</v>
      </c>
      <c r="R30" s="5">
        <v>7596</v>
      </c>
      <c r="S30" s="5">
        <v>9020</v>
      </c>
      <c r="T30" s="4">
        <v>5557</v>
      </c>
      <c r="U30" s="5">
        <v>2828</v>
      </c>
      <c r="V30" s="5">
        <v>2729</v>
      </c>
      <c r="W30" s="4">
        <v>5888</v>
      </c>
      <c r="X30" s="5">
        <v>2822</v>
      </c>
      <c r="Y30" s="5">
        <v>3066</v>
      </c>
      <c r="Z30" s="4">
        <v>6373</v>
      </c>
      <c r="AA30" s="5">
        <v>3006</v>
      </c>
      <c r="AB30" s="5">
        <v>3367</v>
      </c>
      <c r="AC30" s="4">
        <v>8315</v>
      </c>
      <c r="AD30" s="5">
        <v>4170</v>
      </c>
      <c r="AE30" s="5">
        <v>4145</v>
      </c>
      <c r="AF30" s="4">
        <v>14484</v>
      </c>
      <c r="AG30" s="5">
        <v>7215</v>
      </c>
      <c r="AH30" s="5">
        <v>7269</v>
      </c>
      <c r="AI30" s="4">
        <v>18414</v>
      </c>
      <c r="AJ30" s="5">
        <v>8721</v>
      </c>
      <c r="AK30" s="5">
        <v>9693</v>
      </c>
      <c r="AL30" s="4">
        <v>9418</v>
      </c>
      <c r="AM30" s="5">
        <v>4294</v>
      </c>
      <c r="AN30" s="5">
        <v>5124</v>
      </c>
      <c r="AO30" s="4">
        <v>9039</v>
      </c>
      <c r="AP30" s="5">
        <v>4170</v>
      </c>
      <c r="AQ30" s="5">
        <v>4869</v>
      </c>
      <c r="AR30" s="4">
        <v>9450</v>
      </c>
      <c r="AS30" s="5">
        <v>4279</v>
      </c>
      <c r="AT30" s="5">
        <v>5171</v>
      </c>
      <c r="AU30" s="4">
        <v>13476</v>
      </c>
      <c r="AV30" s="5">
        <v>6137</v>
      </c>
      <c r="AW30" s="5">
        <v>7339</v>
      </c>
      <c r="AX30" s="4">
        <v>14581</v>
      </c>
      <c r="AY30" s="5">
        <v>6915</v>
      </c>
      <c r="AZ30" s="5">
        <v>7666</v>
      </c>
      <c r="BA30" s="4">
        <v>20070</v>
      </c>
      <c r="BB30" s="5">
        <v>9599</v>
      </c>
      <c r="BC30" s="12">
        <v>10471</v>
      </c>
    </row>
    <row r="31" spans="1:55" x14ac:dyDescent="0.25">
      <c r="A31" s="39" t="s">
        <v>50</v>
      </c>
      <c r="B31" s="4">
        <f t="shared" si="7"/>
        <v>43704</v>
      </c>
      <c r="C31" s="5">
        <f t="shared" si="8"/>
        <v>20043</v>
      </c>
      <c r="D31" s="5">
        <f t="shared" si="9"/>
        <v>23661</v>
      </c>
      <c r="E31" s="4">
        <f t="shared" si="10"/>
        <v>51433</v>
      </c>
      <c r="F31" s="5">
        <f t="shared" si="11"/>
        <v>23834</v>
      </c>
      <c r="G31" s="5">
        <f t="shared" si="12"/>
        <v>27599</v>
      </c>
      <c r="H31" s="4">
        <f t="shared" si="13"/>
        <v>56770</v>
      </c>
      <c r="I31" s="5">
        <f t="shared" si="14"/>
        <v>26633</v>
      </c>
      <c r="J31" s="5">
        <f t="shared" si="15"/>
        <v>30137</v>
      </c>
      <c r="K31" s="4">
        <v>13145</v>
      </c>
      <c r="L31" s="5">
        <v>5717</v>
      </c>
      <c r="M31" s="5">
        <v>7428</v>
      </c>
      <c r="N31" s="4">
        <v>13719</v>
      </c>
      <c r="O31" s="5">
        <v>6052</v>
      </c>
      <c r="P31" s="5">
        <v>7667</v>
      </c>
      <c r="Q31" s="4">
        <v>14197</v>
      </c>
      <c r="R31" s="5">
        <v>6253</v>
      </c>
      <c r="S31" s="5">
        <v>7944</v>
      </c>
      <c r="T31" s="4">
        <v>4424</v>
      </c>
      <c r="U31" s="5">
        <v>2239</v>
      </c>
      <c r="V31" s="5">
        <v>2185</v>
      </c>
      <c r="W31" s="4">
        <v>5449</v>
      </c>
      <c r="X31" s="5">
        <v>2743</v>
      </c>
      <c r="Y31" s="5">
        <v>2706</v>
      </c>
      <c r="Z31" s="4">
        <v>5854</v>
      </c>
      <c r="AA31" s="5">
        <v>2799</v>
      </c>
      <c r="AB31" s="5">
        <v>3055</v>
      </c>
      <c r="AC31" s="4">
        <v>6325</v>
      </c>
      <c r="AD31" s="5">
        <v>3168</v>
      </c>
      <c r="AE31" s="5">
        <v>3157</v>
      </c>
      <c r="AF31" s="4">
        <v>10467</v>
      </c>
      <c r="AG31" s="5">
        <v>5249</v>
      </c>
      <c r="AH31" s="5">
        <v>5218</v>
      </c>
      <c r="AI31" s="4">
        <v>13209</v>
      </c>
      <c r="AJ31" s="5">
        <v>6636</v>
      </c>
      <c r="AK31" s="5">
        <v>6573</v>
      </c>
      <c r="AL31" s="4">
        <v>7659</v>
      </c>
      <c r="AM31" s="5">
        <v>3549</v>
      </c>
      <c r="AN31" s="5">
        <v>4110</v>
      </c>
      <c r="AO31" s="4">
        <v>8838</v>
      </c>
      <c r="AP31" s="5">
        <v>3964</v>
      </c>
      <c r="AQ31" s="5">
        <v>4874</v>
      </c>
      <c r="AR31" s="4">
        <v>8522</v>
      </c>
      <c r="AS31" s="5">
        <v>3873</v>
      </c>
      <c r="AT31" s="5">
        <v>4649</v>
      </c>
      <c r="AU31" s="4">
        <v>12151</v>
      </c>
      <c r="AV31" s="5">
        <v>5370</v>
      </c>
      <c r="AW31" s="5">
        <v>6781</v>
      </c>
      <c r="AX31" s="4">
        <v>12960</v>
      </c>
      <c r="AY31" s="5">
        <v>5826</v>
      </c>
      <c r="AZ31" s="5">
        <v>7134</v>
      </c>
      <c r="BA31" s="4">
        <v>14988</v>
      </c>
      <c r="BB31" s="5">
        <v>7072</v>
      </c>
      <c r="BC31" s="12">
        <v>7916</v>
      </c>
    </row>
    <row r="32" spans="1:55" x14ac:dyDescent="0.25">
      <c r="A32" s="39" t="s">
        <v>51</v>
      </c>
      <c r="B32" s="4">
        <f t="shared" si="7"/>
        <v>33899</v>
      </c>
      <c r="C32" s="5">
        <f t="shared" si="8"/>
        <v>15474</v>
      </c>
      <c r="D32" s="5">
        <f t="shared" si="9"/>
        <v>18425</v>
      </c>
      <c r="E32" s="4">
        <f t="shared" si="10"/>
        <v>43019</v>
      </c>
      <c r="F32" s="5">
        <f t="shared" si="11"/>
        <v>19516</v>
      </c>
      <c r="G32" s="5">
        <f t="shared" si="12"/>
        <v>23503</v>
      </c>
      <c r="H32" s="4">
        <f t="shared" si="13"/>
        <v>49702</v>
      </c>
      <c r="I32" s="5">
        <f t="shared" si="14"/>
        <v>22799</v>
      </c>
      <c r="J32" s="5">
        <f t="shared" si="15"/>
        <v>26903</v>
      </c>
      <c r="K32" s="4">
        <v>11133</v>
      </c>
      <c r="L32" s="5">
        <v>4722</v>
      </c>
      <c r="M32" s="5">
        <v>6411</v>
      </c>
      <c r="N32" s="4">
        <v>12456</v>
      </c>
      <c r="O32" s="5">
        <v>5339</v>
      </c>
      <c r="P32" s="5">
        <v>7117</v>
      </c>
      <c r="Q32" s="4">
        <v>13539</v>
      </c>
      <c r="R32" s="5">
        <v>5892</v>
      </c>
      <c r="S32" s="5">
        <v>7647</v>
      </c>
      <c r="T32" s="4">
        <v>3212</v>
      </c>
      <c r="U32" s="5">
        <v>1604</v>
      </c>
      <c r="V32" s="5">
        <v>1608</v>
      </c>
      <c r="W32" s="4">
        <v>4332</v>
      </c>
      <c r="X32" s="5">
        <v>2173</v>
      </c>
      <c r="Y32" s="5">
        <v>2159</v>
      </c>
      <c r="Z32" s="4">
        <v>5361</v>
      </c>
      <c r="AA32" s="5">
        <v>2686</v>
      </c>
      <c r="AB32" s="5">
        <v>2675</v>
      </c>
      <c r="AC32" s="4">
        <v>4515</v>
      </c>
      <c r="AD32" s="5">
        <v>2200</v>
      </c>
      <c r="AE32" s="5">
        <v>2315</v>
      </c>
      <c r="AF32" s="4">
        <v>7533</v>
      </c>
      <c r="AG32" s="5">
        <v>3743</v>
      </c>
      <c r="AH32" s="5">
        <v>3790</v>
      </c>
      <c r="AI32" s="4">
        <v>9416</v>
      </c>
      <c r="AJ32" s="5">
        <v>4745</v>
      </c>
      <c r="AK32" s="5">
        <v>4671</v>
      </c>
      <c r="AL32" s="4">
        <v>5363</v>
      </c>
      <c r="AM32" s="5">
        <v>2546</v>
      </c>
      <c r="AN32" s="5">
        <v>2817</v>
      </c>
      <c r="AO32" s="4">
        <v>7058</v>
      </c>
      <c r="AP32" s="5">
        <v>3205</v>
      </c>
      <c r="AQ32" s="5">
        <v>3853</v>
      </c>
      <c r="AR32" s="4">
        <v>8288</v>
      </c>
      <c r="AS32" s="5">
        <v>3658</v>
      </c>
      <c r="AT32" s="5">
        <v>4630</v>
      </c>
      <c r="AU32" s="4">
        <v>9676</v>
      </c>
      <c r="AV32" s="5">
        <v>4402</v>
      </c>
      <c r="AW32" s="5">
        <v>5274</v>
      </c>
      <c r="AX32" s="4">
        <v>11640</v>
      </c>
      <c r="AY32" s="5">
        <v>5056</v>
      </c>
      <c r="AZ32" s="5">
        <v>6584</v>
      </c>
      <c r="BA32" s="4">
        <v>13098</v>
      </c>
      <c r="BB32" s="5">
        <v>5818</v>
      </c>
      <c r="BC32" s="12">
        <v>7280</v>
      </c>
    </row>
    <row r="33" spans="1:55" x14ac:dyDescent="0.25">
      <c r="A33" s="39" t="s">
        <v>52</v>
      </c>
      <c r="B33" s="4">
        <f t="shared" si="7"/>
        <v>25601</v>
      </c>
      <c r="C33" s="5">
        <f t="shared" si="8"/>
        <v>11568</v>
      </c>
      <c r="D33" s="5">
        <f t="shared" si="9"/>
        <v>14033</v>
      </c>
      <c r="E33" s="4">
        <f t="shared" si="10"/>
        <v>32773</v>
      </c>
      <c r="F33" s="5">
        <f t="shared" si="11"/>
        <v>14735</v>
      </c>
      <c r="G33" s="5">
        <f t="shared" si="12"/>
        <v>18038</v>
      </c>
      <c r="H33" s="4">
        <f t="shared" si="13"/>
        <v>41526</v>
      </c>
      <c r="I33" s="5">
        <f t="shared" si="14"/>
        <v>18512</v>
      </c>
      <c r="J33" s="5">
        <f t="shared" si="15"/>
        <v>23014</v>
      </c>
      <c r="K33" s="4">
        <v>9598</v>
      </c>
      <c r="L33" s="5">
        <v>4074</v>
      </c>
      <c r="M33" s="5">
        <v>5524</v>
      </c>
      <c r="N33" s="4">
        <v>10544</v>
      </c>
      <c r="O33" s="5">
        <v>4385</v>
      </c>
      <c r="P33" s="5">
        <v>6159</v>
      </c>
      <c r="Q33" s="4">
        <v>12327</v>
      </c>
      <c r="R33" s="5">
        <v>5201</v>
      </c>
      <c r="S33" s="5">
        <v>7126</v>
      </c>
      <c r="T33" s="4">
        <v>2567</v>
      </c>
      <c r="U33" s="5">
        <v>1276</v>
      </c>
      <c r="V33" s="5">
        <v>1291</v>
      </c>
      <c r="W33" s="4">
        <v>3100</v>
      </c>
      <c r="X33" s="5">
        <v>1530</v>
      </c>
      <c r="Y33" s="5">
        <v>1570</v>
      </c>
      <c r="Z33" s="4">
        <v>4228</v>
      </c>
      <c r="AA33" s="5">
        <v>2103</v>
      </c>
      <c r="AB33" s="5">
        <v>2125</v>
      </c>
      <c r="AC33" s="4">
        <v>3544</v>
      </c>
      <c r="AD33" s="5">
        <v>1591</v>
      </c>
      <c r="AE33" s="5">
        <v>1953</v>
      </c>
      <c r="AF33" s="4">
        <v>5032</v>
      </c>
      <c r="AG33" s="5">
        <v>2398</v>
      </c>
      <c r="AH33" s="5">
        <v>2634</v>
      </c>
      <c r="AI33" s="4">
        <v>6695</v>
      </c>
      <c r="AJ33" s="5">
        <v>3299</v>
      </c>
      <c r="AK33" s="5">
        <v>3396</v>
      </c>
      <c r="AL33" s="4">
        <v>3161</v>
      </c>
      <c r="AM33" s="5">
        <v>1522</v>
      </c>
      <c r="AN33" s="5">
        <v>1639</v>
      </c>
      <c r="AO33" s="4">
        <v>4934</v>
      </c>
      <c r="AP33" s="5">
        <v>2297</v>
      </c>
      <c r="AQ33" s="5">
        <v>2637</v>
      </c>
      <c r="AR33" s="4">
        <v>6584</v>
      </c>
      <c r="AS33" s="5">
        <v>2923</v>
      </c>
      <c r="AT33" s="5">
        <v>3661</v>
      </c>
      <c r="AU33" s="4">
        <v>6731</v>
      </c>
      <c r="AV33" s="5">
        <v>3105</v>
      </c>
      <c r="AW33" s="5">
        <v>3626</v>
      </c>
      <c r="AX33" s="4">
        <v>9163</v>
      </c>
      <c r="AY33" s="5">
        <v>4125</v>
      </c>
      <c r="AZ33" s="5">
        <v>5038</v>
      </c>
      <c r="BA33" s="4">
        <v>11692</v>
      </c>
      <c r="BB33" s="5">
        <v>4986</v>
      </c>
      <c r="BC33" s="12">
        <v>6706</v>
      </c>
    </row>
    <row r="34" spans="1:55" x14ac:dyDescent="0.25">
      <c r="A34" s="39" t="s">
        <v>53</v>
      </c>
      <c r="B34" s="4">
        <f t="shared" si="7"/>
        <v>17311</v>
      </c>
      <c r="C34" s="5">
        <f t="shared" si="8"/>
        <v>7835</v>
      </c>
      <c r="D34" s="5">
        <f t="shared" si="9"/>
        <v>9476</v>
      </c>
      <c r="E34" s="4">
        <f t="shared" si="10"/>
        <v>24671</v>
      </c>
      <c r="F34" s="5">
        <f t="shared" si="11"/>
        <v>10872</v>
      </c>
      <c r="G34" s="5">
        <f t="shared" si="12"/>
        <v>13799</v>
      </c>
      <c r="H34" s="4">
        <f t="shared" si="13"/>
        <v>31634</v>
      </c>
      <c r="I34" s="5">
        <f t="shared" si="14"/>
        <v>13950</v>
      </c>
      <c r="J34" s="5">
        <f t="shared" si="15"/>
        <v>17684</v>
      </c>
      <c r="K34" s="4">
        <v>7298</v>
      </c>
      <c r="L34" s="5">
        <v>3089</v>
      </c>
      <c r="M34" s="5">
        <v>4209</v>
      </c>
      <c r="N34" s="4">
        <v>9042</v>
      </c>
      <c r="O34" s="5">
        <v>3732</v>
      </c>
      <c r="P34" s="5">
        <v>5310</v>
      </c>
      <c r="Q34" s="4">
        <v>10589</v>
      </c>
      <c r="R34" s="5">
        <v>4318</v>
      </c>
      <c r="S34" s="5">
        <v>6271</v>
      </c>
      <c r="T34" s="4">
        <v>1640</v>
      </c>
      <c r="U34" s="5">
        <v>870</v>
      </c>
      <c r="V34" s="5">
        <v>770</v>
      </c>
      <c r="W34" s="4">
        <v>2462</v>
      </c>
      <c r="X34" s="5">
        <v>1203</v>
      </c>
      <c r="Y34" s="5">
        <v>1259</v>
      </c>
      <c r="Z34" s="4">
        <v>3025</v>
      </c>
      <c r="AA34" s="5">
        <v>1475</v>
      </c>
      <c r="AB34" s="5">
        <v>1550</v>
      </c>
      <c r="AC34" s="4">
        <v>2403</v>
      </c>
      <c r="AD34" s="5">
        <v>1090</v>
      </c>
      <c r="AE34" s="5">
        <v>1313</v>
      </c>
      <c r="AF34" s="4">
        <v>3986</v>
      </c>
      <c r="AG34" s="5">
        <v>1731</v>
      </c>
      <c r="AH34" s="5">
        <v>2255</v>
      </c>
      <c r="AI34" s="4">
        <v>4128</v>
      </c>
      <c r="AJ34" s="5">
        <v>1923</v>
      </c>
      <c r="AK34" s="5">
        <v>2205</v>
      </c>
      <c r="AL34" s="4">
        <v>1936</v>
      </c>
      <c r="AM34" s="5">
        <v>917</v>
      </c>
      <c r="AN34" s="5">
        <v>1019</v>
      </c>
      <c r="AO34" s="4">
        <v>2912</v>
      </c>
      <c r="AP34" s="5">
        <v>1371</v>
      </c>
      <c r="AQ34" s="5">
        <v>1541</v>
      </c>
      <c r="AR34" s="4">
        <v>4652</v>
      </c>
      <c r="AS34" s="5">
        <v>2120</v>
      </c>
      <c r="AT34" s="5">
        <v>2532</v>
      </c>
      <c r="AU34" s="4">
        <v>4034</v>
      </c>
      <c r="AV34" s="5">
        <v>1869</v>
      </c>
      <c r="AW34" s="5">
        <v>2165</v>
      </c>
      <c r="AX34" s="4">
        <v>6269</v>
      </c>
      <c r="AY34" s="5">
        <v>2835</v>
      </c>
      <c r="AZ34" s="5">
        <v>3434</v>
      </c>
      <c r="BA34" s="4">
        <v>9240</v>
      </c>
      <c r="BB34" s="5">
        <v>4114</v>
      </c>
      <c r="BC34" s="12">
        <v>5126</v>
      </c>
    </row>
    <row r="35" spans="1:55" x14ac:dyDescent="0.25">
      <c r="A35" s="39" t="s">
        <v>54</v>
      </c>
      <c r="B35" s="4">
        <f t="shared" si="7"/>
        <v>11053</v>
      </c>
      <c r="C35" s="5">
        <f t="shared" si="8"/>
        <v>4797</v>
      </c>
      <c r="D35" s="5">
        <f t="shared" si="9"/>
        <v>6256</v>
      </c>
      <c r="E35" s="4">
        <f t="shared" si="10"/>
        <v>16371</v>
      </c>
      <c r="F35" s="5">
        <f t="shared" si="11"/>
        <v>7203</v>
      </c>
      <c r="G35" s="5">
        <f t="shared" si="12"/>
        <v>9168</v>
      </c>
      <c r="H35" s="4">
        <f t="shared" si="13"/>
        <v>23360</v>
      </c>
      <c r="I35" s="5">
        <f t="shared" si="14"/>
        <v>10031</v>
      </c>
      <c r="J35" s="5">
        <f t="shared" si="15"/>
        <v>13329</v>
      </c>
      <c r="K35" s="4">
        <v>5086</v>
      </c>
      <c r="L35" s="5">
        <v>2032</v>
      </c>
      <c r="M35" s="5">
        <v>3054</v>
      </c>
      <c r="N35" s="4">
        <v>6746</v>
      </c>
      <c r="O35" s="5">
        <v>2759</v>
      </c>
      <c r="P35" s="5">
        <v>3987</v>
      </c>
      <c r="Q35" s="4">
        <v>8689</v>
      </c>
      <c r="R35" s="5">
        <v>3486</v>
      </c>
      <c r="S35" s="5">
        <v>5203</v>
      </c>
      <c r="T35" s="4">
        <v>961</v>
      </c>
      <c r="U35" s="5">
        <v>489</v>
      </c>
      <c r="V35" s="5">
        <v>472</v>
      </c>
      <c r="W35" s="4">
        <v>1554</v>
      </c>
      <c r="X35" s="5">
        <v>812</v>
      </c>
      <c r="Y35" s="5">
        <v>742</v>
      </c>
      <c r="Z35" s="4">
        <v>2320</v>
      </c>
      <c r="AA35" s="5">
        <v>1109</v>
      </c>
      <c r="AB35" s="5">
        <v>1211</v>
      </c>
      <c r="AC35" s="4">
        <v>1484</v>
      </c>
      <c r="AD35" s="5">
        <v>650</v>
      </c>
      <c r="AE35" s="5">
        <v>834</v>
      </c>
      <c r="AF35" s="4">
        <v>2675</v>
      </c>
      <c r="AG35" s="5">
        <v>1176</v>
      </c>
      <c r="AH35" s="5">
        <v>1499</v>
      </c>
      <c r="AI35" s="4">
        <v>3716</v>
      </c>
      <c r="AJ35" s="5">
        <v>1569</v>
      </c>
      <c r="AK35" s="5">
        <v>2147</v>
      </c>
      <c r="AL35" s="4">
        <v>1182</v>
      </c>
      <c r="AM35" s="5">
        <v>557</v>
      </c>
      <c r="AN35" s="5">
        <v>625</v>
      </c>
      <c r="AO35" s="4">
        <v>1727</v>
      </c>
      <c r="AP35" s="5">
        <v>796</v>
      </c>
      <c r="AQ35" s="5">
        <v>931</v>
      </c>
      <c r="AR35" s="4">
        <v>2666</v>
      </c>
      <c r="AS35" s="5">
        <v>1225</v>
      </c>
      <c r="AT35" s="5">
        <v>1441</v>
      </c>
      <c r="AU35" s="4">
        <v>2340</v>
      </c>
      <c r="AV35" s="5">
        <v>1069</v>
      </c>
      <c r="AW35" s="5">
        <v>1271</v>
      </c>
      <c r="AX35" s="4">
        <v>3669</v>
      </c>
      <c r="AY35" s="5">
        <v>1660</v>
      </c>
      <c r="AZ35" s="5">
        <v>2009</v>
      </c>
      <c r="BA35" s="4">
        <v>5969</v>
      </c>
      <c r="BB35" s="5">
        <v>2642</v>
      </c>
      <c r="BC35" s="12">
        <v>3327</v>
      </c>
    </row>
    <row r="36" spans="1:55" x14ac:dyDescent="0.25">
      <c r="A36" s="39" t="s">
        <v>55</v>
      </c>
      <c r="B36" s="4">
        <f t="shared" si="7"/>
        <v>7816</v>
      </c>
      <c r="C36" s="5">
        <f t="shared" si="8"/>
        <v>3429</v>
      </c>
      <c r="D36" s="5">
        <f t="shared" si="9"/>
        <v>4387</v>
      </c>
      <c r="E36" s="4">
        <f t="shared" si="10"/>
        <v>10089</v>
      </c>
      <c r="F36" s="5">
        <f t="shared" si="11"/>
        <v>4211</v>
      </c>
      <c r="G36" s="5">
        <f t="shared" si="12"/>
        <v>5878</v>
      </c>
      <c r="H36" s="4">
        <f t="shared" si="13"/>
        <v>14942</v>
      </c>
      <c r="I36" s="5">
        <f t="shared" si="14"/>
        <v>6340</v>
      </c>
      <c r="J36" s="5">
        <f t="shared" si="15"/>
        <v>8602</v>
      </c>
      <c r="K36" s="4">
        <v>3870</v>
      </c>
      <c r="L36" s="5">
        <v>1644</v>
      </c>
      <c r="M36" s="5">
        <v>2226</v>
      </c>
      <c r="N36" s="4">
        <v>4591</v>
      </c>
      <c r="O36" s="5">
        <v>1757</v>
      </c>
      <c r="P36" s="5">
        <v>2834</v>
      </c>
      <c r="Q36" s="4">
        <v>6245</v>
      </c>
      <c r="R36" s="5">
        <v>2447</v>
      </c>
      <c r="S36" s="5">
        <v>3798</v>
      </c>
      <c r="T36" s="4">
        <v>601</v>
      </c>
      <c r="U36" s="5">
        <v>280</v>
      </c>
      <c r="V36" s="5">
        <v>321</v>
      </c>
      <c r="W36" s="4">
        <v>866</v>
      </c>
      <c r="X36" s="5">
        <v>426</v>
      </c>
      <c r="Y36" s="5">
        <v>440</v>
      </c>
      <c r="Z36" s="4">
        <v>1415</v>
      </c>
      <c r="AA36" s="5">
        <v>722</v>
      </c>
      <c r="AB36" s="5">
        <v>693</v>
      </c>
      <c r="AC36" s="4">
        <v>973</v>
      </c>
      <c r="AD36" s="5">
        <v>468</v>
      </c>
      <c r="AE36" s="5">
        <v>505</v>
      </c>
      <c r="AF36" s="4">
        <v>1598</v>
      </c>
      <c r="AG36" s="5">
        <v>672</v>
      </c>
      <c r="AH36" s="5">
        <v>926</v>
      </c>
      <c r="AI36" s="4">
        <v>2429</v>
      </c>
      <c r="AJ36" s="5">
        <v>1032</v>
      </c>
      <c r="AK36" s="5">
        <v>1397</v>
      </c>
      <c r="AL36" s="4">
        <v>778</v>
      </c>
      <c r="AM36" s="5">
        <v>339</v>
      </c>
      <c r="AN36" s="5">
        <v>439</v>
      </c>
      <c r="AO36" s="4">
        <v>990</v>
      </c>
      <c r="AP36" s="5">
        <v>450</v>
      </c>
      <c r="AQ36" s="5">
        <v>540</v>
      </c>
      <c r="AR36" s="4">
        <v>1500</v>
      </c>
      <c r="AS36" s="5">
        <v>668</v>
      </c>
      <c r="AT36" s="5">
        <v>832</v>
      </c>
      <c r="AU36" s="4">
        <v>1594</v>
      </c>
      <c r="AV36" s="5">
        <v>698</v>
      </c>
      <c r="AW36" s="5">
        <v>896</v>
      </c>
      <c r="AX36" s="4">
        <v>2044</v>
      </c>
      <c r="AY36" s="5">
        <v>906</v>
      </c>
      <c r="AZ36" s="5">
        <v>1138</v>
      </c>
      <c r="BA36" s="4">
        <v>3353</v>
      </c>
      <c r="BB36" s="5">
        <v>1471</v>
      </c>
      <c r="BC36" s="12">
        <v>1882</v>
      </c>
    </row>
    <row r="37" spans="1:55" x14ac:dyDescent="0.25">
      <c r="A37" s="39" t="s">
        <v>56</v>
      </c>
      <c r="B37" s="4">
        <f t="shared" si="7"/>
        <v>4514</v>
      </c>
      <c r="C37" s="5">
        <f t="shared" si="8"/>
        <v>1805</v>
      </c>
      <c r="D37" s="5">
        <f t="shared" si="9"/>
        <v>2709</v>
      </c>
      <c r="E37" s="4">
        <f t="shared" si="10"/>
        <v>6671</v>
      </c>
      <c r="F37" s="5">
        <f t="shared" si="11"/>
        <v>2772</v>
      </c>
      <c r="G37" s="5">
        <f t="shared" si="12"/>
        <v>3899</v>
      </c>
      <c r="H37" s="4">
        <f t="shared" si="13"/>
        <v>8769</v>
      </c>
      <c r="I37" s="5">
        <f t="shared" si="14"/>
        <v>3474</v>
      </c>
      <c r="J37" s="5">
        <f t="shared" si="15"/>
        <v>5295</v>
      </c>
      <c r="K37" s="4">
        <v>2437</v>
      </c>
      <c r="L37" s="5">
        <v>941</v>
      </c>
      <c r="M37" s="5">
        <v>1496</v>
      </c>
      <c r="N37" s="4">
        <v>3313</v>
      </c>
      <c r="O37" s="5">
        <v>1334</v>
      </c>
      <c r="P37" s="5">
        <v>1979</v>
      </c>
      <c r="Q37" s="4">
        <v>4109</v>
      </c>
      <c r="R37" s="5">
        <v>1488</v>
      </c>
      <c r="S37" s="5">
        <v>2621</v>
      </c>
      <c r="T37" s="4">
        <v>311</v>
      </c>
      <c r="U37" s="5">
        <v>134</v>
      </c>
      <c r="V37" s="5">
        <v>177</v>
      </c>
      <c r="W37" s="4">
        <v>530</v>
      </c>
      <c r="X37" s="5">
        <v>231</v>
      </c>
      <c r="Y37" s="5">
        <v>299</v>
      </c>
      <c r="Z37" s="4">
        <v>751</v>
      </c>
      <c r="AA37" s="5">
        <v>353</v>
      </c>
      <c r="AB37" s="5">
        <v>398</v>
      </c>
      <c r="AC37" s="4">
        <v>506</v>
      </c>
      <c r="AD37" s="5">
        <v>221</v>
      </c>
      <c r="AE37" s="5">
        <v>285</v>
      </c>
      <c r="AF37" s="4">
        <v>901</v>
      </c>
      <c r="AG37" s="5">
        <v>411</v>
      </c>
      <c r="AH37" s="5">
        <v>490</v>
      </c>
      <c r="AI37" s="4">
        <v>1338</v>
      </c>
      <c r="AJ37" s="5">
        <v>534</v>
      </c>
      <c r="AK37" s="5">
        <v>804</v>
      </c>
      <c r="AL37" s="4">
        <v>414</v>
      </c>
      <c r="AM37" s="5">
        <v>176</v>
      </c>
      <c r="AN37" s="5">
        <v>238</v>
      </c>
      <c r="AO37" s="4">
        <v>615</v>
      </c>
      <c r="AP37" s="5">
        <v>252</v>
      </c>
      <c r="AQ37" s="5">
        <v>363</v>
      </c>
      <c r="AR37" s="4">
        <v>798</v>
      </c>
      <c r="AS37" s="5">
        <v>345</v>
      </c>
      <c r="AT37" s="5">
        <v>453</v>
      </c>
      <c r="AU37" s="4">
        <v>846</v>
      </c>
      <c r="AV37" s="5">
        <v>333</v>
      </c>
      <c r="AW37" s="5">
        <v>513</v>
      </c>
      <c r="AX37" s="4">
        <v>1312</v>
      </c>
      <c r="AY37" s="5">
        <v>544</v>
      </c>
      <c r="AZ37" s="5">
        <v>768</v>
      </c>
      <c r="BA37" s="4">
        <v>1773</v>
      </c>
      <c r="BB37" s="5">
        <v>754</v>
      </c>
      <c r="BC37" s="12">
        <v>1019</v>
      </c>
    </row>
    <row r="38" spans="1:55" x14ac:dyDescent="0.25">
      <c r="A38" s="39" t="s">
        <v>57</v>
      </c>
      <c r="B38" s="4">
        <f t="shared" si="7"/>
        <v>2947</v>
      </c>
      <c r="C38" s="5">
        <f t="shared" si="8"/>
        <v>1068</v>
      </c>
      <c r="D38" s="5">
        <f t="shared" si="9"/>
        <v>1879</v>
      </c>
      <c r="E38" s="4">
        <f t="shared" si="10"/>
        <v>3583</v>
      </c>
      <c r="F38" s="5">
        <f t="shared" si="11"/>
        <v>1323</v>
      </c>
      <c r="G38" s="5">
        <f t="shared" si="12"/>
        <v>2260</v>
      </c>
      <c r="H38" s="4">
        <f t="shared" si="13"/>
        <v>5317</v>
      </c>
      <c r="I38" s="5">
        <f t="shared" si="14"/>
        <v>2063</v>
      </c>
      <c r="J38" s="5">
        <f t="shared" si="15"/>
        <v>3254</v>
      </c>
      <c r="K38" s="4">
        <v>1593</v>
      </c>
      <c r="L38" s="5">
        <v>562</v>
      </c>
      <c r="M38" s="5">
        <v>1031</v>
      </c>
      <c r="N38" s="4">
        <v>2142</v>
      </c>
      <c r="O38" s="5">
        <v>767</v>
      </c>
      <c r="P38" s="5">
        <v>1375</v>
      </c>
      <c r="Q38" s="4">
        <v>2700</v>
      </c>
      <c r="R38" s="5">
        <v>1020</v>
      </c>
      <c r="S38" s="5">
        <v>1680</v>
      </c>
      <c r="T38" s="4">
        <v>227</v>
      </c>
      <c r="U38" s="5">
        <v>81</v>
      </c>
      <c r="V38" s="5">
        <v>146</v>
      </c>
      <c r="W38" s="4">
        <v>145</v>
      </c>
      <c r="X38" s="5">
        <v>62</v>
      </c>
      <c r="Y38" s="5">
        <v>83</v>
      </c>
      <c r="Z38" s="4">
        <v>429</v>
      </c>
      <c r="AA38" s="5">
        <v>174</v>
      </c>
      <c r="AB38" s="5">
        <v>255</v>
      </c>
      <c r="AC38" s="4">
        <v>308</v>
      </c>
      <c r="AD38" s="5">
        <v>113</v>
      </c>
      <c r="AE38" s="5">
        <v>195</v>
      </c>
      <c r="AF38" s="4">
        <v>247</v>
      </c>
      <c r="AG38" s="5">
        <v>105</v>
      </c>
      <c r="AH38" s="5">
        <v>142</v>
      </c>
      <c r="AI38" s="4">
        <v>708</v>
      </c>
      <c r="AJ38" s="5">
        <v>301</v>
      </c>
      <c r="AK38" s="5">
        <v>407</v>
      </c>
      <c r="AL38" s="4">
        <v>274</v>
      </c>
      <c r="AM38" s="5">
        <v>106</v>
      </c>
      <c r="AN38" s="5">
        <v>168</v>
      </c>
      <c r="AO38" s="4">
        <v>330</v>
      </c>
      <c r="AP38" s="5">
        <v>127</v>
      </c>
      <c r="AQ38" s="5">
        <v>203</v>
      </c>
      <c r="AR38" s="4">
        <v>450</v>
      </c>
      <c r="AS38" s="5">
        <v>170</v>
      </c>
      <c r="AT38" s="5">
        <v>280</v>
      </c>
      <c r="AU38" s="4">
        <v>545</v>
      </c>
      <c r="AV38" s="5">
        <v>206</v>
      </c>
      <c r="AW38" s="5">
        <v>339</v>
      </c>
      <c r="AX38" s="4">
        <v>719</v>
      </c>
      <c r="AY38" s="5">
        <v>262</v>
      </c>
      <c r="AZ38" s="5">
        <v>457</v>
      </c>
      <c r="BA38" s="4">
        <v>1030</v>
      </c>
      <c r="BB38" s="5">
        <v>398</v>
      </c>
      <c r="BC38" s="12">
        <v>632</v>
      </c>
    </row>
    <row r="39" spans="1:55" x14ac:dyDescent="0.25">
      <c r="A39" s="40" t="s">
        <v>58</v>
      </c>
      <c r="B39" s="4">
        <f t="shared" si="7"/>
        <v>2059</v>
      </c>
      <c r="C39" s="5">
        <f t="shared" si="8"/>
        <v>706</v>
      </c>
      <c r="D39" s="5">
        <f t="shared" si="9"/>
        <v>1353</v>
      </c>
      <c r="E39" s="4">
        <f t="shared" si="10"/>
        <v>2886</v>
      </c>
      <c r="F39" s="5">
        <f t="shared" si="11"/>
        <v>913</v>
      </c>
      <c r="G39" s="5">
        <f t="shared" si="12"/>
        <v>1973</v>
      </c>
      <c r="H39" s="4">
        <f t="shared" si="13"/>
        <v>3850</v>
      </c>
      <c r="I39" s="5">
        <f t="shared" si="14"/>
        <v>1206</v>
      </c>
      <c r="J39" s="5">
        <f t="shared" si="15"/>
        <v>2644</v>
      </c>
      <c r="K39" s="4">
        <v>1101</v>
      </c>
      <c r="L39" s="5">
        <v>387</v>
      </c>
      <c r="M39" s="5">
        <v>714</v>
      </c>
      <c r="N39" s="4">
        <v>1679</v>
      </c>
      <c r="O39" s="5">
        <v>519</v>
      </c>
      <c r="P39" s="5">
        <v>1160</v>
      </c>
      <c r="Q39" s="4">
        <v>2349</v>
      </c>
      <c r="R39" s="5">
        <v>718</v>
      </c>
      <c r="S39" s="5">
        <v>1631</v>
      </c>
      <c r="T39" s="4">
        <v>141</v>
      </c>
      <c r="U39" s="5">
        <v>43</v>
      </c>
      <c r="V39" s="5">
        <v>98</v>
      </c>
      <c r="W39" s="4">
        <v>132</v>
      </c>
      <c r="X39" s="5">
        <v>46</v>
      </c>
      <c r="Y39" s="5">
        <v>86</v>
      </c>
      <c r="Z39" s="4">
        <v>96</v>
      </c>
      <c r="AA39" s="5">
        <v>38</v>
      </c>
      <c r="AB39" s="5">
        <v>58</v>
      </c>
      <c r="AC39" s="4">
        <v>212</v>
      </c>
      <c r="AD39" s="5">
        <v>70</v>
      </c>
      <c r="AE39" s="5">
        <v>142</v>
      </c>
      <c r="AF39" s="4">
        <v>190</v>
      </c>
      <c r="AG39" s="5">
        <v>70</v>
      </c>
      <c r="AH39" s="5">
        <v>120</v>
      </c>
      <c r="AI39" s="4">
        <v>251</v>
      </c>
      <c r="AJ39" s="5">
        <v>99</v>
      </c>
      <c r="AK39" s="5">
        <v>152</v>
      </c>
      <c r="AL39" s="4">
        <v>224</v>
      </c>
      <c r="AM39" s="5">
        <v>72</v>
      </c>
      <c r="AN39" s="5">
        <v>152</v>
      </c>
      <c r="AO39" s="4">
        <v>312</v>
      </c>
      <c r="AP39" s="5">
        <v>93</v>
      </c>
      <c r="AQ39" s="5">
        <v>219</v>
      </c>
      <c r="AR39" s="4">
        <v>379</v>
      </c>
      <c r="AS39" s="5">
        <v>110</v>
      </c>
      <c r="AT39" s="5">
        <v>269</v>
      </c>
      <c r="AU39" s="4">
        <v>381</v>
      </c>
      <c r="AV39" s="5">
        <v>134</v>
      </c>
      <c r="AW39" s="5">
        <v>247</v>
      </c>
      <c r="AX39" s="4">
        <v>573</v>
      </c>
      <c r="AY39" s="5">
        <v>185</v>
      </c>
      <c r="AZ39" s="5">
        <v>388</v>
      </c>
      <c r="BA39" s="4">
        <v>775</v>
      </c>
      <c r="BB39" s="5">
        <v>241</v>
      </c>
      <c r="BC39" s="12">
        <v>534</v>
      </c>
    </row>
    <row r="40" spans="1:55" x14ac:dyDescent="0.25">
      <c r="A40" s="41" t="s">
        <v>42</v>
      </c>
      <c r="B40" s="6">
        <f t="shared" si="7"/>
        <v>704965</v>
      </c>
      <c r="C40" s="7">
        <f t="shared" si="8"/>
        <v>336757</v>
      </c>
      <c r="D40" s="7">
        <f t="shared" si="9"/>
        <v>368208</v>
      </c>
      <c r="E40" s="6">
        <f t="shared" si="10"/>
        <v>775081</v>
      </c>
      <c r="F40" s="7">
        <f t="shared" si="11"/>
        <v>370119</v>
      </c>
      <c r="G40" s="7">
        <f t="shared" si="12"/>
        <v>404962</v>
      </c>
      <c r="H40" s="6">
        <f t="shared" si="13"/>
        <v>829672</v>
      </c>
      <c r="I40" s="7">
        <f t="shared" si="14"/>
        <v>396132</v>
      </c>
      <c r="J40" s="7">
        <f t="shared" si="15"/>
        <v>433540</v>
      </c>
      <c r="K40" s="6">
        <v>203331</v>
      </c>
      <c r="L40" s="7">
        <v>93803</v>
      </c>
      <c r="M40" s="7">
        <v>109528</v>
      </c>
      <c r="N40" s="6">
        <v>203936</v>
      </c>
      <c r="O40" s="7">
        <v>93930</v>
      </c>
      <c r="P40" s="7">
        <v>110006</v>
      </c>
      <c r="Q40" s="6">
        <v>208177</v>
      </c>
      <c r="R40" s="7">
        <v>95760</v>
      </c>
      <c r="S40" s="7">
        <v>112417</v>
      </c>
      <c r="T40" s="6">
        <v>65839</v>
      </c>
      <c r="U40" s="7">
        <v>32667</v>
      </c>
      <c r="V40" s="7">
        <v>33172</v>
      </c>
      <c r="W40" s="6">
        <v>70002</v>
      </c>
      <c r="X40" s="7">
        <v>34679</v>
      </c>
      <c r="Y40" s="7">
        <v>35323</v>
      </c>
      <c r="Z40" s="6">
        <v>73452</v>
      </c>
      <c r="AA40" s="7">
        <v>36333</v>
      </c>
      <c r="AB40" s="7">
        <v>37119</v>
      </c>
      <c r="AC40" s="6">
        <v>104619</v>
      </c>
      <c r="AD40" s="7">
        <v>50133</v>
      </c>
      <c r="AE40" s="7">
        <v>54486</v>
      </c>
      <c r="AF40" s="6">
        <v>148548</v>
      </c>
      <c r="AG40" s="7">
        <v>71036</v>
      </c>
      <c r="AH40" s="7">
        <v>77512</v>
      </c>
      <c r="AI40" s="6">
        <v>170636</v>
      </c>
      <c r="AJ40" s="7">
        <v>81607</v>
      </c>
      <c r="AK40" s="7">
        <v>89029</v>
      </c>
      <c r="AL40" s="6">
        <v>126067</v>
      </c>
      <c r="AM40" s="7">
        <v>61100</v>
      </c>
      <c r="AN40" s="7">
        <v>64967</v>
      </c>
      <c r="AO40" s="6">
        <v>130982</v>
      </c>
      <c r="AP40" s="7">
        <v>63402</v>
      </c>
      <c r="AQ40" s="7">
        <v>67580</v>
      </c>
      <c r="AR40" s="6">
        <v>132447</v>
      </c>
      <c r="AS40" s="7">
        <v>64011</v>
      </c>
      <c r="AT40" s="7">
        <v>68436</v>
      </c>
      <c r="AU40" s="6">
        <v>205109</v>
      </c>
      <c r="AV40" s="7">
        <v>99054</v>
      </c>
      <c r="AW40" s="7">
        <v>106055</v>
      </c>
      <c r="AX40" s="6">
        <v>221613</v>
      </c>
      <c r="AY40" s="7">
        <v>107072</v>
      </c>
      <c r="AZ40" s="7">
        <v>114541</v>
      </c>
      <c r="BA40" s="6">
        <v>244960</v>
      </c>
      <c r="BB40" s="7">
        <v>118421</v>
      </c>
      <c r="BC40" s="13">
        <v>126539</v>
      </c>
    </row>
    <row r="41" spans="1:55" x14ac:dyDescent="0.25">
      <c r="A41" s="14" t="s">
        <v>65</v>
      </c>
      <c r="B41" s="14"/>
      <c r="C41" s="14"/>
      <c r="D41" s="14"/>
      <c r="E41" s="14"/>
      <c r="F41" s="14"/>
      <c r="G41" s="14"/>
      <c r="H41" s="14"/>
      <c r="I41" s="14"/>
      <c r="J41" s="14"/>
    </row>
    <row r="43" spans="1:55" ht="20.25" x14ac:dyDescent="0.3">
      <c r="A43" s="27" t="s">
        <v>68</v>
      </c>
    </row>
    <row r="44" spans="1:55" x14ac:dyDescent="0.25">
      <c r="A44" s="55" t="str">
        <f>A3</f>
        <v>I Região Sudoeste</v>
      </c>
      <c r="B44" s="56"/>
      <c r="C44" s="56"/>
      <c r="D44" s="56"/>
      <c r="E44" s="56"/>
      <c r="F44" s="56"/>
      <c r="G44" s="56"/>
      <c r="H44" s="56"/>
      <c r="I44" s="56"/>
      <c r="J44" s="57"/>
    </row>
    <row r="45" spans="1:55" ht="18" customHeight="1" x14ac:dyDescent="0.25">
      <c r="B45" s="62" t="s">
        <v>77</v>
      </c>
      <c r="C45" t="s">
        <v>69</v>
      </c>
      <c r="F45" t="s">
        <v>70</v>
      </c>
      <c r="I45" s="58" t="s">
        <v>71</v>
      </c>
      <c r="J45" s="58"/>
    </row>
    <row r="46" spans="1:55" x14ac:dyDescent="0.25">
      <c r="B46" s="62"/>
      <c r="C46" s="28" t="s">
        <v>72</v>
      </c>
      <c r="D46" s="28" t="s">
        <v>73</v>
      </c>
      <c r="E46" s="28" t="s">
        <v>74</v>
      </c>
      <c r="F46" s="28" t="s">
        <v>42</v>
      </c>
      <c r="G46" s="28" t="s">
        <v>75</v>
      </c>
      <c r="H46" s="28" t="s">
        <v>76</v>
      </c>
      <c r="I46" s="59"/>
      <c r="J46" s="59"/>
    </row>
    <row r="47" spans="1:55" x14ac:dyDescent="0.25">
      <c r="A47">
        <v>2010</v>
      </c>
      <c r="C47" s="29">
        <f>SUM(B6:B20)/B40</f>
        <v>0.24828041108423823</v>
      </c>
      <c r="D47" s="29">
        <f>SUM(B21:B33)/B40</f>
        <v>0.6868936755725461</v>
      </c>
      <c r="E47" s="29">
        <f>SUM(B34:B39)/B40</f>
        <v>6.4825913343215621E-2</v>
      </c>
      <c r="F47" s="29">
        <f>(SUM(B6:B20)+SUM(B34:B39))/SUM(B21:B33)</f>
        <v>0.45582938897562347</v>
      </c>
      <c r="G47" s="29">
        <f>SUM(B6:B20)/SUM(B21:B33)</f>
        <v>0.36145391916338315</v>
      </c>
      <c r="H47" s="29">
        <f>SUM(B34:B39)/SUM(B21:B33)</f>
        <v>9.4375469812240306E-2</v>
      </c>
      <c r="I47" s="60">
        <f>SUM(B34:B39)/SUM(B6:B20)</f>
        <v>0.26109958921093074</v>
      </c>
      <c r="J47" s="60"/>
    </row>
    <row r="48" spans="1:55" x14ac:dyDescent="0.25">
      <c r="A48">
        <v>2015</v>
      </c>
      <c r="B48" s="35">
        <f>(((E40/B40)^(1/5))-1)*100</f>
        <v>1.9144833145406714</v>
      </c>
      <c r="C48" s="29">
        <f>SUM(E6:E20)/E40</f>
        <v>0.22325795626521616</v>
      </c>
      <c r="D48" s="29">
        <f>SUM(E21:E33)/E40</f>
        <v>0.6938203878046294</v>
      </c>
      <c r="E48" s="29">
        <f>SUM(E34:E39)/E40</f>
        <v>8.2921655930154395E-2</v>
      </c>
      <c r="F48" s="29">
        <f>(SUM(E6:E20)+SUM(E34:E39))/SUM(E21:E33)</f>
        <v>0.44129520777585834</v>
      </c>
      <c r="G48" s="29">
        <f>SUM(E6:E20)/SUM(E21:E33)</f>
        <v>0.32178062246288819</v>
      </c>
      <c r="H48" s="29">
        <f>SUM(E34:E39)/SUM(E21:E33)</f>
        <v>0.11951458531297011</v>
      </c>
      <c r="I48" s="60">
        <f>SUM(E34:E39)/SUM(E6:E20)</f>
        <v>0.37141635316077509</v>
      </c>
      <c r="J48" s="60"/>
    </row>
    <row r="49" spans="1:11" x14ac:dyDescent="0.25">
      <c r="A49">
        <v>2020</v>
      </c>
      <c r="B49" s="35">
        <f>(((H40/E40)^(1/5))-1)*100</f>
        <v>1.3705653402668938</v>
      </c>
      <c r="C49" s="29">
        <f>SUM(H6:H20)/H40</f>
        <v>0.20451937633185163</v>
      </c>
      <c r="D49" s="29">
        <f>SUM(H21:H33)/H40</f>
        <v>0.68956888987455278</v>
      </c>
      <c r="E49" s="29">
        <f>SUM(H34:H39)/H40</f>
        <v>0.10591173379359554</v>
      </c>
      <c r="F49" s="29">
        <f>(SUM(H6:H20)+SUM(H34:H39))/SUM(H21:H33)</f>
        <v>0.45018143173761965</v>
      </c>
      <c r="G49" s="29">
        <f>SUM(H6:H20)/SUM(H21:H33)</f>
        <v>0.29659020198700964</v>
      </c>
      <c r="H49" s="29">
        <f>SUM(H34:H39)/SUM(H21:H33)</f>
        <v>0.15359122975061001</v>
      </c>
      <c r="I49" s="60">
        <f>SUM(H34:H39)/SUM(H6:H20)</f>
        <v>0.51785672190660281</v>
      </c>
      <c r="J49" s="60"/>
    </row>
    <row r="51" spans="1:11" ht="15" customHeight="1" x14ac:dyDescent="0.25">
      <c r="A51" s="64" t="s">
        <v>86</v>
      </c>
      <c r="B51" s="64"/>
      <c r="C51" s="64"/>
      <c r="D51" s="64"/>
      <c r="E51" s="64"/>
      <c r="F51" s="64"/>
      <c r="G51" s="64"/>
      <c r="H51" s="64"/>
      <c r="I51" s="64"/>
    </row>
    <row r="52" spans="1:11" x14ac:dyDescent="0.25">
      <c r="A52" s="64"/>
      <c r="B52" s="64"/>
      <c r="C52" s="64"/>
      <c r="D52" s="64"/>
      <c r="E52" s="64"/>
      <c r="F52" s="64"/>
      <c r="G52" s="64"/>
      <c r="H52" s="64"/>
      <c r="I52" s="64"/>
    </row>
    <row r="53" spans="1:11" x14ac:dyDescent="0.25">
      <c r="A53" s="64"/>
      <c r="B53" s="64"/>
      <c r="C53" s="64"/>
      <c r="D53" s="64"/>
      <c r="E53" s="64"/>
      <c r="F53" s="64"/>
      <c r="G53" s="64"/>
      <c r="H53" s="64"/>
      <c r="I53" s="64"/>
    </row>
    <row r="54" spans="1:11" x14ac:dyDescent="0.25">
      <c r="A54" s="64"/>
      <c r="B54" s="64"/>
      <c r="C54" s="64"/>
      <c r="D54" s="64"/>
      <c r="E54" s="64"/>
      <c r="F54" s="64"/>
      <c r="G54" s="64"/>
      <c r="H54" s="64"/>
      <c r="I54" s="64"/>
    </row>
    <row r="55" spans="1:11" x14ac:dyDescent="0.25">
      <c r="A55" s="64"/>
      <c r="B55" s="64"/>
      <c r="C55" s="64"/>
      <c r="D55" s="64"/>
      <c r="E55" s="64"/>
      <c r="F55" s="64"/>
      <c r="G55" s="64"/>
      <c r="H55" s="64"/>
      <c r="I55" s="64"/>
    </row>
    <row r="58" spans="1:11" ht="20.25" x14ac:dyDescent="0.3">
      <c r="A58" s="27" t="s">
        <v>78</v>
      </c>
    </row>
    <row r="59" spans="1:11" x14ac:dyDescent="0.25">
      <c r="A59" s="55" t="str">
        <f>A3</f>
        <v>I Região Sudoeste</v>
      </c>
      <c r="B59" s="56"/>
      <c r="C59" s="56"/>
      <c r="D59" s="56"/>
      <c r="E59" s="56"/>
      <c r="F59" s="56"/>
      <c r="G59" s="56"/>
      <c r="H59" s="56"/>
      <c r="I59" s="56"/>
      <c r="J59" s="57"/>
      <c r="K59" s="63" t="s">
        <v>83</v>
      </c>
    </row>
    <row r="60" spans="1:11" x14ac:dyDescent="0.25">
      <c r="A60" s="50" t="s">
        <v>41</v>
      </c>
      <c r="B60" s="52">
        <v>2010</v>
      </c>
      <c r="C60" s="53"/>
      <c r="D60" s="54"/>
      <c r="E60" s="52">
        <v>2015</v>
      </c>
      <c r="F60" s="53"/>
      <c r="G60" s="54"/>
      <c r="H60" s="52">
        <v>2020</v>
      </c>
      <c r="I60" s="53"/>
      <c r="J60" s="54"/>
      <c r="K60" s="63"/>
    </row>
    <row r="61" spans="1:11" x14ac:dyDescent="0.25">
      <c r="A61" s="51"/>
      <c r="B61" s="15" t="s">
        <v>42</v>
      </c>
      <c r="C61" s="15" t="s">
        <v>43</v>
      </c>
      <c r="D61" s="15" t="s">
        <v>44</v>
      </c>
      <c r="E61" s="15" t="s">
        <v>42</v>
      </c>
      <c r="F61" s="15" t="s">
        <v>43</v>
      </c>
      <c r="G61" s="15" t="s">
        <v>44</v>
      </c>
      <c r="H61" s="15" t="s">
        <v>42</v>
      </c>
      <c r="I61" s="15" t="s">
        <v>43</v>
      </c>
      <c r="J61" s="15" t="s">
        <v>44</v>
      </c>
      <c r="K61" s="63"/>
    </row>
    <row r="62" spans="1:11" x14ac:dyDescent="0.25">
      <c r="A62" s="31" t="s">
        <v>79</v>
      </c>
      <c r="B62" s="32">
        <f>SUM(B6:B10)/$B$40</f>
        <v>8.2377139290603085E-2</v>
      </c>
      <c r="C62" s="32">
        <f>SUM(C6:C10)/$B$40*-1</f>
        <v>-4.2010596270736847E-2</v>
      </c>
      <c r="D62" s="32">
        <f t="shared" ref="D62" si="16">SUM(D6:D10)/$B$40</f>
        <v>4.0366543019866231E-2</v>
      </c>
      <c r="E62" s="32">
        <f>SUM(E6:E10)/$E$40</f>
        <v>7.3867118404399024E-2</v>
      </c>
      <c r="F62" s="32">
        <f>SUM(F6:F10)/$E$40*-1</f>
        <v>-3.7864429653158831E-2</v>
      </c>
      <c r="G62" s="32">
        <f t="shared" ref="G62" si="17">SUM(G6:G10)/$E$40</f>
        <v>3.6002688751240193E-2</v>
      </c>
      <c r="H62" s="32">
        <f>SUM(H6:H10)/$H$40</f>
        <v>7.1258280380680564E-2</v>
      </c>
      <c r="I62" s="32">
        <f>SUM(I6:I10)/$H$40*-1</f>
        <v>-3.6513224503177157E-2</v>
      </c>
      <c r="J62" s="32">
        <f t="shared" ref="J62" si="18">SUM(J6:J10)/$H$40</f>
        <v>3.47450558775034E-2</v>
      </c>
      <c r="K62">
        <v>0</v>
      </c>
    </row>
    <row r="63" spans="1:11" x14ac:dyDescent="0.25">
      <c r="A63" s="31" t="s">
        <v>80</v>
      </c>
      <c r="B63" s="32">
        <f>SUM(B11:B15)/$B$40</f>
        <v>8.2326072925606231E-2</v>
      </c>
      <c r="C63" s="32">
        <f>SUM(C11:C15)/$B$40*-1</f>
        <v>-4.2108473470314128E-2</v>
      </c>
      <c r="D63" s="32">
        <f t="shared" ref="D63" si="19">SUM(D11:D15)/$B$40</f>
        <v>4.0217599455292109E-2</v>
      </c>
      <c r="E63" s="32">
        <f>SUM(E11:E15)/$E$40</f>
        <v>7.1766692771465176E-2</v>
      </c>
      <c r="F63" s="32">
        <f>SUM(F11:F15)/$E$40*-1</f>
        <v>-3.6605206423586695E-2</v>
      </c>
      <c r="G63" s="32">
        <f t="shared" ref="G63" si="20">SUM(G11:G15)/$E$40</f>
        <v>3.5161486347878482E-2</v>
      </c>
      <c r="H63" s="32">
        <f>SUM(H11:H15)/$H$40</f>
        <v>6.4781021897810223E-2</v>
      </c>
      <c r="I63" s="32">
        <f>SUM(I11:I15)/$H$40*-1</f>
        <v>-3.3180582205980191E-2</v>
      </c>
      <c r="J63" s="32">
        <f t="shared" ref="J63" si="21">SUM(J11:J15)/$H$40</f>
        <v>3.1600439691830025E-2</v>
      </c>
      <c r="K63">
        <v>5</v>
      </c>
    </row>
    <row r="64" spans="1:11" x14ac:dyDescent="0.25">
      <c r="A64" s="31" t="s">
        <v>81</v>
      </c>
      <c r="B64" s="32">
        <f>SUM(B16:B20)/$B$40</f>
        <v>8.3577198868028904E-2</v>
      </c>
      <c r="C64" s="32">
        <f>SUM(C16:C20)/$B$40*-1</f>
        <v>-4.2040384983651674E-2</v>
      </c>
      <c r="D64" s="32">
        <f t="shared" ref="D64" si="22">SUM(D16:D20)/$B$40</f>
        <v>4.1536813884377237E-2</v>
      </c>
      <c r="E64" s="32">
        <f>SUM(E16:E20)/$E$40</f>
        <v>7.7624145089351948E-2</v>
      </c>
      <c r="F64" s="32">
        <f>SUM(F16:F20)/$E$40*-1</f>
        <v>-3.9481034885386172E-2</v>
      </c>
      <c r="G64" s="32">
        <f t="shared" ref="G64" si="23">SUM(G16:G20)/$E$40</f>
        <v>3.8143110203965776E-2</v>
      </c>
      <c r="H64" s="32">
        <f>SUM(H16:H20)/$H$40</f>
        <v>6.8480074053360845E-2</v>
      </c>
      <c r="I64" s="32">
        <f>SUM(I16:I20)/$H$40*-1</f>
        <v>-3.4740234695156642E-2</v>
      </c>
      <c r="J64" s="32">
        <f t="shared" ref="J64" si="24">SUM(J16:J20)/$H$40</f>
        <v>3.3739839358204203E-2</v>
      </c>
      <c r="K64">
        <v>10</v>
      </c>
    </row>
    <row r="65" spans="1:11" x14ac:dyDescent="0.25">
      <c r="A65" s="31" t="s">
        <v>82</v>
      </c>
      <c r="B65" s="32">
        <f>SUM(B21:B25)/$B$40</f>
        <v>8.6852538778520921E-2</v>
      </c>
      <c r="C65" s="32">
        <f>SUM(C21:C25)/$B$40*-1</f>
        <v>-4.2487215677374054E-2</v>
      </c>
      <c r="D65" s="32">
        <f t="shared" ref="D65" si="25">SUM(D21:D25)/$B$40</f>
        <v>4.4365323101146867E-2</v>
      </c>
      <c r="E65" s="32">
        <f>SUM(E21:E25)/$E$40</f>
        <v>8.079155597931055E-2</v>
      </c>
      <c r="F65" s="32">
        <f>SUM(F21:F25)/$E$40*-1</f>
        <v>-4.022934377181224E-2</v>
      </c>
      <c r="G65" s="32">
        <f t="shared" ref="G65" si="26">SUM(G21:G25)/$E$40</f>
        <v>4.056221220749831E-2</v>
      </c>
      <c r="H65" s="32">
        <f>SUM(H21:H25)/$H$40</f>
        <v>7.5578059763376365E-2</v>
      </c>
      <c r="I65" s="32">
        <f>SUM(I21:I25)/$H$40*-1</f>
        <v>-3.8077698174700365E-2</v>
      </c>
      <c r="J65" s="32">
        <f t="shared" ref="J65" si="27">SUM(J21:J25)/$H$40</f>
        <v>3.7500361588676007E-2</v>
      </c>
      <c r="K65">
        <v>15</v>
      </c>
    </row>
    <row r="66" spans="1:11" x14ac:dyDescent="0.25">
      <c r="A66" s="31" t="s">
        <v>45</v>
      </c>
      <c r="B66" s="32">
        <f>B26/$B$40</f>
        <v>9.7529664593277679E-2</v>
      </c>
      <c r="C66" s="32">
        <f>C26/$B$40*-1</f>
        <v>-4.7088862567645204E-2</v>
      </c>
      <c r="D66" s="32">
        <f t="shared" ref="D66" si="28">D26/$B$40</f>
        <v>5.0440802025632475E-2</v>
      </c>
      <c r="E66" s="32">
        <f>E26/$E$40</f>
        <v>8.5940695230562997E-2</v>
      </c>
      <c r="F66" s="32">
        <f>F26/$E$40*-1</f>
        <v>-4.1665322721109149E-2</v>
      </c>
      <c r="G66" s="32">
        <f t="shared" ref="G66" si="29">G26/$E$40</f>
        <v>4.4275372509453848E-2</v>
      </c>
      <c r="H66" s="32">
        <f>H26/$H$40</f>
        <v>7.9830342593217557E-2</v>
      </c>
      <c r="I66" s="32">
        <f>I26/$H$40*-1</f>
        <v>-3.9243219007029283E-2</v>
      </c>
      <c r="J66" s="32">
        <f t="shared" ref="J66" si="30">J26/$H$40</f>
        <v>4.0587123586188274E-2</v>
      </c>
      <c r="K66">
        <v>20</v>
      </c>
    </row>
    <row r="67" spans="1:11" x14ac:dyDescent="0.25">
      <c r="A67" s="31" t="s">
        <v>46</v>
      </c>
      <c r="B67" s="32">
        <f t="shared" ref="B67:D80" si="31">B27/$B$40</f>
        <v>0.10511727532572539</v>
      </c>
      <c r="C67" s="32">
        <f t="shared" ref="C67:C80" si="32">C27/$B$40*-1</f>
        <v>-4.9453518969026833E-2</v>
      </c>
      <c r="D67" s="32">
        <f t="shared" si="31"/>
        <v>5.5663756356698561E-2</v>
      </c>
      <c r="E67" s="32">
        <f t="shared" ref="E67:G80" si="33">E27/$E$40</f>
        <v>9.4471416535820127E-2</v>
      </c>
      <c r="F67" s="32">
        <f t="shared" ref="F67:F80" si="34">F27/$E$40*-1</f>
        <v>-4.5503631233380769E-2</v>
      </c>
      <c r="G67" s="32">
        <f t="shared" si="33"/>
        <v>4.8967785302439358E-2</v>
      </c>
      <c r="H67" s="32">
        <f t="shared" ref="H67:J80" si="35">H27/$H$40</f>
        <v>8.4570770135668077E-2</v>
      </c>
      <c r="I67" s="32">
        <f t="shared" ref="I67:I80" si="36">I27/$H$40*-1</f>
        <v>-4.0841440954979796E-2</v>
      </c>
      <c r="J67" s="32">
        <f t="shared" si="35"/>
        <v>4.3729329180688274E-2</v>
      </c>
      <c r="K67">
        <v>25</v>
      </c>
    </row>
    <row r="68" spans="1:11" x14ac:dyDescent="0.25">
      <c r="A68" s="31" t="s">
        <v>47</v>
      </c>
      <c r="B68" s="32">
        <f t="shared" si="31"/>
        <v>9.7678608157851815E-2</v>
      </c>
      <c r="C68" s="32">
        <f t="shared" si="32"/>
        <v>-4.5836318115083728E-2</v>
      </c>
      <c r="D68" s="32">
        <f t="shared" si="31"/>
        <v>5.184229004276808E-2</v>
      </c>
      <c r="E68" s="32">
        <f t="shared" si="33"/>
        <v>9.9946973284082571E-2</v>
      </c>
      <c r="F68" s="32">
        <f t="shared" si="34"/>
        <v>-4.681704234783203E-2</v>
      </c>
      <c r="G68" s="32">
        <f t="shared" si="33"/>
        <v>5.3129930936250534E-2</v>
      </c>
      <c r="H68" s="32">
        <f t="shared" si="35"/>
        <v>9.1524120375280835E-2</v>
      </c>
      <c r="I68" s="32">
        <f t="shared" si="36"/>
        <v>-4.410176551697538E-2</v>
      </c>
      <c r="J68" s="32">
        <f t="shared" si="35"/>
        <v>4.7422354858305447E-2</v>
      </c>
      <c r="K68">
        <v>30</v>
      </c>
    </row>
    <row r="69" spans="1:11" x14ac:dyDescent="0.25">
      <c r="A69" s="31" t="s">
        <v>48</v>
      </c>
      <c r="B69" s="32">
        <f t="shared" si="31"/>
        <v>8.0555772272382323E-2</v>
      </c>
      <c r="C69" s="32">
        <f t="shared" si="32"/>
        <v>-3.807848616597987E-2</v>
      </c>
      <c r="D69" s="32">
        <f t="shared" si="31"/>
        <v>4.2477286106402445E-2</v>
      </c>
      <c r="E69" s="32">
        <f t="shared" si="33"/>
        <v>9.3084464720461474E-2</v>
      </c>
      <c r="F69" s="32">
        <f t="shared" si="34"/>
        <v>-4.3592863197523875E-2</v>
      </c>
      <c r="G69" s="32">
        <f t="shared" si="33"/>
        <v>4.9491601522937606E-2</v>
      </c>
      <c r="H69" s="32">
        <f t="shared" si="35"/>
        <v>9.4201081873318618E-2</v>
      </c>
      <c r="I69" s="32">
        <f t="shared" si="36"/>
        <v>-4.4175288547763453E-2</v>
      </c>
      <c r="J69" s="32">
        <f t="shared" si="35"/>
        <v>5.0025793325555158E-2</v>
      </c>
      <c r="K69">
        <v>35</v>
      </c>
    </row>
    <row r="70" spans="1:11" x14ac:dyDescent="0.25">
      <c r="A70" s="31" t="s">
        <v>49</v>
      </c>
      <c r="B70" s="32">
        <f t="shared" si="31"/>
        <v>7.2763896079947238E-2</v>
      </c>
      <c r="C70" s="32">
        <f t="shared" si="32"/>
        <v>-3.393927358095792E-2</v>
      </c>
      <c r="D70" s="32">
        <f t="shared" si="31"/>
        <v>3.8824622498989311E-2</v>
      </c>
      <c r="E70" s="32">
        <f t="shared" si="33"/>
        <v>7.5441147441364195E-2</v>
      </c>
      <c r="F70" s="32">
        <f t="shared" si="34"/>
        <v>-3.5609181491998904E-2</v>
      </c>
      <c r="G70" s="32">
        <f t="shared" si="33"/>
        <v>3.9831965949365292E-2</v>
      </c>
      <c r="H70" s="32">
        <f t="shared" si="35"/>
        <v>8.5483178894792164E-2</v>
      </c>
      <c r="I70" s="32">
        <f t="shared" si="36"/>
        <v>-4.0017018773684056E-2</v>
      </c>
      <c r="J70" s="32">
        <f t="shared" si="35"/>
        <v>4.5466160121108101E-2</v>
      </c>
      <c r="K70">
        <v>40</v>
      </c>
    </row>
    <row r="71" spans="1:11" x14ac:dyDescent="0.25">
      <c r="A71" s="31" t="s">
        <v>50</v>
      </c>
      <c r="B71" s="32">
        <f t="shared" si="31"/>
        <v>6.1994567106168394E-2</v>
      </c>
      <c r="C71" s="32">
        <f t="shared" si="32"/>
        <v>-2.8431198711992792E-2</v>
      </c>
      <c r="D71" s="32">
        <f t="shared" si="31"/>
        <v>3.3563368394175598E-2</v>
      </c>
      <c r="E71" s="32">
        <f t="shared" si="33"/>
        <v>6.6358225785434044E-2</v>
      </c>
      <c r="F71" s="32">
        <f t="shared" si="34"/>
        <v>-3.0750334481170354E-2</v>
      </c>
      <c r="G71" s="32">
        <f t="shared" si="33"/>
        <v>3.5607891304263686E-2</v>
      </c>
      <c r="H71" s="32">
        <f t="shared" si="35"/>
        <v>6.842463045637312E-2</v>
      </c>
      <c r="I71" s="32">
        <f t="shared" si="36"/>
        <v>-3.2100637360306244E-2</v>
      </c>
      <c r="J71" s="32">
        <f t="shared" si="35"/>
        <v>3.6323993096066882E-2</v>
      </c>
      <c r="K71">
        <v>45</v>
      </c>
    </row>
    <row r="72" spans="1:11" x14ac:dyDescent="0.25">
      <c r="A72" s="31" t="s">
        <v>51</v>
      </c>
      <c r="B72" s="32">
        <f t="shared" si="31"/>
        <v>4.8086075195222455E-2</v>
      </c>
      <c r="C72" s="32">
        <f t="shared" si="32"/>
        <v>-2.1950025887810032E-2</v>
      </c>
      <c r="D72" s="32">
        <f t="shared" si="31"/>
        <v>2.6136049307412423E-2</v>
      </c>
      <c r="E72" s="32">
        <f t="shared" si="33"/>
        <v>5.550258618131524E-2</v>
      </c>
      <c r="F72" s="32">
        <f t="shared" si="34"/>
        <v>-2.5179303840501831E-2</v>
      </c>
      <c r="G72" s="32">
        <f t="shared" si="33"/>
        <v>3.0323282340813412E-2</v>
      </c>
      <c r="H72" s="32">
        <f t="shared" si="35"/>
        <v>5.9905601249650463E-2</v>
      </c>
      <c r="I72" s="32">
        <f t="shared" si="36"/>
        <v>-2.747953408093801E-2</v>
      </c>
      <c r="J72" s="32">
        <f t="shared" si="35"/>
        <v>3.2426067168712457E-2</v>
      </c>
      <c r="K72">
        <v>50</v>
      </c>
    </row>
    <row r="73" spans="1:11" x14ac:dyDescent="0.25">
      <c r="A73" s="31" t="s">
        <v>52</v>
      </c>
      <c r="B73" s="32">
        <f t="shared" si="31"/>
        <v>3.631527806344996E-2</v>
      </c>
      <c r="C73" s="32">
        <f t="shared" si="32"/>
        <v>-1.640932528565248E-2</v>
      </c>
      <c r="D73" s="32">
        <f t="shared" si="31"/>
        <v>1.990595277779748E-2</v>
      </c>
      <c r="E73" s="32">
        <f t="shared" si="33"/>
        <v>4.2283322646278258E-2</v>
      </c>
      <c r="F73" s="32">
        <f t="shared" si="34"/>
        <v>-1.9010916278427673E-2</v>
      </c>
      <c r="G73" s="32">
        <f t="shared" si="33"/>
        <v>2.3272406367850586E-2</v>
      </c>
      <c r="H73" s="32">
        <f t="shared" si="35"/>
        <v>5.0051104532875645E-2</v>
      </c>
      <c r="I73" s="32">
        <f t="shared" si="36"/>
        <v>-2.2312431900799352E-2</v>
      </c>
      <c r="J73" s="32">
        <f t="shared" si="35"/>
        <v>2.773867263207629E-2</v>
      </c>
      <c r="K73">
        <v>55</v>
      </c>
    </row>
    <row r="74" spans="1:11" x14ac:dyDescent="0.25">
      <c r="A74" s="31" t="s">
        <v>53</v>
      </c>
      <c r="B74" s="32">
        <f t="shared" si="31"/>
        <v>2.4555829012787869E-2</v>
      </c>
      <c r="C74" s="32">
        <f t="shared" si="32"/>
        <v>-1.1114026937507536E-2</v>
      </c>
      <c r="D74" s="32">
        <f t="shared" si="31"/>
        <v>1.3441802075280333E-2</v>
      </c>
      <c r="E74" s="32">
        <f t="shared" si="33"/>
        <v>3.1830221615547279E-2</v>
      </c>
      <c r="F74" s="32">
        <f t="shared" si="34"/>
        <v>-1.4026921057283046E-2</v>
      </c>
      <c r="G74" s="32">
        <f t="shared" si="33"/>
        <v>1.7803300558264235E-2</v>
      </c>
      <c r="H74" s="32">
        <f t="shared" si="35"/>
        <v>3.8128320589341333E-2</v>
      </c>
      <c r="I74" s="32">
        <f t="shared" si="36"/>
        <v>-1.6813873434321034E-2</v>
      </c>
      <c r="J74" s="32">
        <f t="shared" si="35"/>
        <v>2.1314447155020295E-2</v>
      </c>
      <c r="K74">
        <v>60</v>
      </c>
    </row>
    <row r="75" spans="1:11" x14ac:dyDescent="0.25">
      <c r="A75" s="31" t="s">
        <v>54</v>
      </c>
      <c r="B75" s="32">
        <f t="shared" si="31"/>
        <v>1.5678792564169854E-2</v>
      </c>
      <c r="C75" s="32">
        <f t="shared" si="32"/>
        <v>-6.8045931358294382E-3</v>
      </c>
      <c r="D75" s="32">
        <f t="shared" si="31"/>
        <v>8.8741994283404145E-3</v>
      </c>
      <c r="E75" s="32">
        <f t="shared" si="33"/>
        <v>2.1121663413243261E-2</v>
      </c>
      <c r="F75" s="32">
        <f t="shared" si="34"/>
        <v>-9.2932222567705825E-3</v>
      </c>
      <c r="G75" s="32">
        <f t="shared" si="33"/>
        <v>1.1828441156472679E-2</v>
      </c>
      <c r="H75" s="32">
        <f t="shared" si="35"/>
        <v>2.8155704905070921E-2</v>
      </c>
      <c r="I75" s="32">
        <f t="shared" si="36"/>
        <v>-1.2090320030084178E-2</v>
      </c>
      <c r="J75" s="32">
        <f t="shared" si="35"/>
        <v>1.6065384874986741E-2</v>
      </c>
      <c r="K75">
        <v>65</v>
      </c>
    </row>
    <row r="76" spans="1:11" x14ac:dyDescent="0.25">
      <c r="A76" s="31" t="s">
        <v>55</v>
      </c>
      <c r="B76" s="32">
        <f t="shared" si="31"/>
        <v>1.1087075244870313E-2</v>
      </c>
      <c r="C76" s="32">
        <f t="shared" si="32"/>
        <v>-4.864071265949373E-3</v>
      </c>
      <c r="D76" s="32">
        <f t="shared" si="31"/>
        <v>6.2230039789209395E-3</v>
      </c>
      <c r="E76" s="32">
        <f t="shared" si="33"/>
        <v>1.3016704060607859E-2</v>
      </c>
      <c r="F76" s="32">
        <f t="shared" si="34"/>
        <v>-5.4329805530002667E-3</v>
      </c>
      <c r="G76" s="32">
        <f t="shared" si="33"/>
        <v>7.5837235076075919E-3</v>
      </c>
      <c r="H76" s="32">
        <f t="shared" si="35"/>
        <v>1.8009526656317196E-2</v>
      </c>
      <c r="I76" s="32">
        <f t="shared" si="36"/>
        <v>-7.6415740196125702E-3</v>
      </c>
      <c r="J76" s="32">
        <f t="shared" si="35"/>
        <v>1.0367952636704626E-2</v>
      </c>
      <c r="K76">
        <v>70</v>
      </c>
    </row>
    <row r="77" spans="1:11" x14ac:dyDescent="0.25">
      <c r="A77" s="31" t="s">
        <v>56</v>
      </c>
      <c r="B77" s="32">
        <f t="shared" si="31"/>
        <v>6.4031547665486938E-3</v>
      </c>
      <c r="C77" s="32">
        <f t="shared" si="32"/>
        <v>-2.5604108005361967E-3</v>
      </c>
      <c r="D77" s="32">
        <f t="shared" si="31"/>
        <v>3.842743966012497E-3</v>
      </c>
      <c r="E77" s="32">
        <f t="shared" si="33"/>
        <v>8.606842381634951E-3</v>
      </c>
      <c r="F77" s="32">
        <f t="shared" si="34"/>
        <v>-3.5764004020224982E-3</v>
      </c>
      <c r="G77" s="32">
        <f t="shared" si="33"/>
        <v>5.0304419796124537E-3</v>
      </c>
      <c r="H77" s="32">
        <f t="shared" si="35"/>
        <v>1.0569236999681802E-2</v>
      </c>
      <c r="I77" s="32">
        <f t="shared" si="36"/>
        <v>-4.1871968681599474E-3</v>
      </c>
      <c r="J77" s="32">
        <f t="shared" si="35"/>
        <v>6.3820401315218545E-3</v>
      </c>
      <c r="K77">
        <v>75</v>
      </c>
    </row>
    <row r="78" spans="1:11" x14ac:dyDescent="0.25">
      <c r="A78" s="31" t="s">
        <v>57</v>
      </c>
      <c r="B78" s="32">
        <f t="shared" si="31"/>
        <v>4.1803493790471867E-3</v>
      </c>
      <c r="C78" s="32">
        <f t="shared" si="32"/>
        <v>-1.5149688282396999E-3</v>
      </c>
      <c r="D78" s="32">
        <f t="shared" si="31"/>
        <v>2.665380550807487E-3</v>
      </c>
      <c r="E78" s="32">
        <f t="shared" si="33"/>
        <v>4.62274265528377E-3</v>
      </c>
      <c r="F78" s="32">
        <f t="shared" si="34"/>
        <v>-1.706918373692556E-3</v>
      </c>
      <c r="G78" s="32">
        <f t="shared" si="33"/>
        <v>2.9158242815912143E-3</v>
      </c>
      <c r="H78" s="32">
        <f t="shared" si="35"/>
        <v>6.4085566344290277E-3</v>
      </c>
      <c r="I78" s="32">
        <f t="shared" si="36"/>
        <v>-2.4865247953408092E-3</v>
      </c>
      <c r="J78" s="32">
        <f t="shared" si="35"/>
        <v>3.9220318390882176E-3</v>
      </c>
      <c r="K78">
        <v>80</v>
      </c>
    </row>
    <row r="79" spans="1:11" x14ac:dyDescent="0.25">
      <c r="A79" s="34" t="s">
        <v>58</v>
      </c>
      <c r="B79" s="32">
        <f t="shared" si="31"/>
        <v>2.9207123757917061E-3</v>
      </c>
      <c r="C79" s="32">
        <f t="shared" si="32"/>
        <v>-1.0014681579936593E-3</v>
      </c>
      <c r="D79" s="32">
        <f t="shared" si="31"/>
        <v>1.9192442177980468E-3</v>
      </c>
      <c r="E79" s="32">
        <f t="shared" si="33"/>
        <v>3.7234818038372765E-3</v>
      </c>
      <c r="F79" s="32">
        <f t="shared" si="34"/>
        <v>-1.177941402253442E-3</v>
      </c>
      <c r="G79" s="32">
        <f t="shared" si="33"/>
        <v>2.5455404015838345E-3</v>
      </c>
      <c r="H79" s="32">
        <f t="shared" si="35"/>
        <v>4.640388008755267E-3</v>
      </c>
      <c r="I79" s="32">
        <f t="shared" si="36"/>
        <v>-1.4535864775477537E-3</v>
      </c>
      <c r="J79" s="32">
        <f t="shared" si="35"/>
        <v>3.1868015312075133E-3</v>
      </c>
      <c r="K79">
        <v>85</v>
      </c>
    </row>
    <row r="80" spans="1:11" x14ac:dyDescent="0.25">
      <c r="A80" s="22" t="s">
        <v>42</v>
      </c>
      <c r="B80" s="33">
        <f t="shared" si="31"/>
        <v>1</v>
      </c>
      <c r="C80" s="33">
        <f t="shared" si="32"/>
        <v>-0.47769321881228144</v>
      </c>
      <c r="D80" s="33">
        <f t="shared" si="31"/>
        <v>0.52230678118771856</v>
      </c>
      <c r="E80" s="33">
        <f t="shared" si="33"/>
        <v>1</v>
      </c>
      <c r="F80" s="33">
        <f t="shared" si="34"/>
        <v>-0.47752299437091089</v>
      </c>
      <c r="G80" s="33">
        <f t="shared" si="33"/>
        <v>0.52247700562908905</v>
      </c>
      <c r="H80" s="33">
        <f t="shared" si="35"/>
        <v>1</v>
      </c>
      <c r="I80" s="33">
        <f t="shared" si="36"/>
        <v>-0.47745615134655622</v>
      </c>
      <c r="J80" s="33">
        <f t="shared" si="35"/>
        <v>0.52254384865344372</v>
      </c>
    </row>
  </sheetData>
  <mergeCells count="39">
    <mergeCell ref="A4:A5"/>
    <mergeCell ref="K4:M4"/>
    <mergeCell ref="N4:P4"/>
    <mergeCell ref="Q4:S4"/>
    <mergeCell ref="AR4:AT4"/>
    <mergeCell ref="AL3:AT3"/>
    <mergeCell ref="T4:V4"/>
    <mergeCell ref="W4:Y4"/>
    <mergeCell ref="Z4:AB4"/>
    <mergeCell ref="T3:AB3"/>
    <mergeCell ref="AC3:AK3"/>
    <mergeCell ref="AC4:AE4"/>
    <mergeCell ref="AF4:AH4"/>
    <mergeCell ref="AI4:AK4"/>
    <mergeCell ref="A1:BC1"/>
    <mergeCell ref="B45:B46"/>
    <mergeCell ref="A59:J59"/>
    <mergeCell ref="K59:K61"/>
    <mergeCell ref="A51:I55"/>
    <mergeCell ref="AU4:AW4"/>
    <mergeCell ref="AX4:AZ4"/>
    <mergeCell ref="BA4:BC4"/>
    <mergeCell ref="AU3:BC3"/>
    <mergeCell ref="B4:D4"/>
    <mergeCell ref="E4:G4"/>
    <mergeCell ref="H4:J4"/>
    <mergeCell ref="K3:S3"/>
    <mergeCell ref="A3:J3"/>
    <mergeCell ref="AL4:AN4"/>
    <mergeCell ref="AO4:AQ4"/>
    <mergeCell ref="A60:A61"/>
    <mergeCell ref="B60:D60"/>
    <mergeCell ref="E60:G60"/>
    <mergeCell ref="H60:J60"/>
    <mergeCell ref="A44:J44"/>
    <mergeCell ref="I45:J46"/>
    <mergeCell ref="I47:J47"/>
    <mergeCell ref="I48:J48"/>
    <mergeCell ref="I49:J49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80"/>
  <sheetViews>
    <sheetView topLeftCell="A52" zoomScaleNormal="100" workbookViewId="0">
      <selection activeCell="K48" sqref="K48"/>
    </sheetView>
  </sheetViews>
  <sheetFormatPr defaultRowHeight="15" x14ac:dyDescent="0.25"/>
  <cols>
    <col min="2" max="2" width="11.85546875" customWidth="1"/>
    <col min="3" max="3" width="9.28515625" bestFit="1" customWidth="1"/>
    <col min="4" max="4" width="10.5703125" bestFit="1" customWidth="1"/>
    <col min="5" max="5" width="8.42578125" customWidth="1"/>
    <col min="6" max="6" width="9.28515625" bestFit="1" customWidth="1"/>
    <col min="7" max="7" width="10.5703125" bestFit="1" customWidth="1"/>
    <col min="8" max="8" width="9.85546875" customWidth="1"/>
    <col min="9" max="9" width="9.28515625" bestFit="1" customWidth="1"/>
    <col min="10" max="10" width="10.5703125" bestFit="1" customWidth="1"/>
    <col min="11" max="11" width="8.42578125" bestFit="1" customWidth="1"/>
    <col min="12" max="12" width="9.28515625" bestFit="1" customWidth="1"/>
    <col min="13" max="13" width="10.5703125" bestFit="1" customWidth="1"/>
    <col min="14" max="14" width="8.42578125" bestFit="1" customWidth="1"/>
    <col min="15" max="15" width="9.28515625" bestFit="1" customWidth="1"/>
    <col min="16" max="16" width="10.5703125" bestFit="1" customWidth="1"/>
    <col min="17" max="17" width="8.42578125" bestFit="1" customWidth="1"/>
    <col min="18" max="18" width="9.28515625" bestFit="1" customWidth="1"/>
    <col min="19" max="19" width="10.5703125" bestFit="1" customWidth="1"/>
    <col min="20" max="20" width="7.28515625" bestFit="1" customWidth="1"/>
    <col min="21" max="21" width="9.28515625" bestFit="1" customWidth="1"/>
    <col min="22" max="22" width="10.5703125" bestFit="1" customWidth="1"/>
    <col min="23" max="23" width="7.28515625" bestFit="1" customWidth="1"/>
    <col min="24" max="24" width="9.28515625" bestFit="1" customWidth="1"/>
    <col min="25" max="25" width="10.5703125" bestFit="1" customWidth="1"/>
    <col min="26" max="26" width="7.28515625" bestFit="1" customWidth="1"/>
    <col min="27" max="27" width="9.28515625" bestFit="1" customWidth="1"/>
    <col min="28" max="28" width="10.5703125" bestFit="1" customWidth="1"/>
    <col min="29" max="29" width="8.42578125" bestFit="1" customWidth="1"/>
    <col min="30" max="30" width="9.28515625" bestFit="1" customWidth="1"/>
    <col min="31" max="31" width="10.5703125" bestFit="1" customWidth="1"/>
    <col min="32" max="32" width="8.42578125" bestFit="1" customWidth="1"/>
    <col min="33" max="33" width="9.28515625" bestFit="1" customWidth="1"/>
    <col min="34" max="34" width="10.5703125" bestFit="1" customWidth="1"/>
    <col min="35" max="35" width="8.42578125" bestFit="1" customWidth="1"/>
    <col min="36" max="36" width="9.28515625" bestFit="1" customWidth="1"/>
    <col min="37" max="37" width="10.5703125" bestFit="1" customWidth="1"/>
    <col min="38" max="38" width="8.42578125" bestFit="1" customWidth="1"/>
    <col min="39" max="39" width="9.28515625" bestFit="1" customWidth="1"/>
    <col min="40" max="40" width="10.5703125" bestFit="1" customWidth="1"/>
    <col min="41" max="41" width="8.42578125" bestFit="1" customWidth="1"/>
    <col min="42" max="42" width="9.28515625" bestFit="1" customWidth="1"/>
    <col min="43" max="43" width="10.5703125" bestFit="1" customWidth="1"/>
    <col min="44" max="44" width="8.42578125" bestFit="1" customWidth="1"/>
    <col min="45" max="45" width="9.28515625" bestFit="1" customWidth="1"/>
    <col min="46" max="46" width="10.5703125" bestFit="1" customWidth="1"/>
    <col min="47" max="47" width="8.42578125" bestFit="1" customWidth="1"/>
    <col min="48" max="48" width="9.28515625" bestFit="1" customWidth="1"/>
    <col min="49" max="49" width="10.5703125" bestFit="1" customWidth="1"/>
    <col min="50" max="50" width="8.42578125" bestFit="1" customWidth="1"/>
    <col min="51" max="51" width="9.28515625" bestFit="1" customWidth="1"/>
    <col min="52" max="52" width="10.5703125" bestFit="1" customWidth="1"/>
    <col min="53" max="53" width="8.42578125" bestFit="1" customWidth="1"/>
    <col min="54" max="54" width="9.28515625" bestFit="1" customWidth="1"/>
    <col min="55" max="55" width="10.5703125" bestFit="1" customWidth="1"/>
  </cols>
  <sheetData>
    <row r="1" spans="1:55" ht="49.5" customHeight="1" x14ac:dyDescent="0.25">
      <c r="A1" s="61" t="s">
        <v>84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24"/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24"/>
      <c r="AO1" s="24"/>
      <c r="AP1" s="24"/>
      <c r="AQ1" s="24"/>
      <c r="AR1" s="24"/>
      <c r="AS1" s="24"/>
      <c r="AT1" s="24"/>
      <c r="AU1" s="24"/>
      <c r="AV1" s="24"/>
      <c r="AW1" s="24"/>
      <c r="AX1" s="24"/>
      <c r="AY1" s="24"/>
      <c r="AZ1" s="24"/>
      <c r="BA1" s="24"/>
      <c r="BB1" s="24"/>
      <c r="BC1" s="24"/>
    </row>
    <row r="2" spans="1:55" ht="19.5" customHeight="1" x14ac:dyDescent="0.3">
      <c r="A2" s="27" t="s">
        <v>67</v>
      </c>
      <c r="B2" s="26"/>
      <c r="C2" s="26"/>
      <c r="D2" s="26"/>
      <c r="E2" s="26"/>
      <c r="F2" s="26"/>
      <c r="G2" s="26"/>
      <c r="H2" s="26"/>
      <c r="I2" s="26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23"/>
      <c r="AN2" s="23"/>
      <c r="AO2" s="23"/>
      <c r="AP2" s="23"/>
      <c r="AQ2" s="23"/>
      <c r="AR2" s="23"/>
      <c r="AS2" s="23"/>
      <c r="AT2" s="23"/>
      <c r="AU2" s="23"/>
      <c r="AV2" s="23"/>
      <c r="AW2" s="23"/>
      <c r="AX2" s="23"/>
      <c r="AZ2" s="25"/>
      <c r="BA2" s="25"/>
      <c r="BB2" s="25"/>
      <c r="BC2" s="25"/>
    </row>
    <row r="3" spans="1:55" x14ac:dyDescent="0.25">
      <c r="A3" s="55" t="s">
        <v>85</v>
      </c>
      <c r="B3" s="56"/>
      <c r="C3" s="56"/>
      <c r="D3" s="56"/>
      <c r="E3" s="56"/>
      <c r="F3" s="56"/>
      <c r="G3" s="56"/>
      <c r="H3" s="56"/>
      <c r="I3" s="56"/>
      <c r="J3" s="57"/>
      <c r="K3" s="68" t="s">
        <v>99</v>
      </c>
      <c r="L3" s="69"/>
      <c r="M3" s="69"/>
      <c r="N3" s="69"/>
      <c r="O3" s="69"/>
      <c r="P3" s="69"/>
      <c r="Q3" s="69"/>
      <c r="R3" s="69"/>
      <c r="S3" s="70"/>
      <c r="T3" s="68" t="s">
        <v>100</v>
      </c>
      <c r="U3" s="69"/>
      <c r="V3" s="69"/>
      <c r="W3" s="69"/>
      <c r="X3" s="69"/>
      <c r="Y3" s="69"/>
      <c r="Z3" s="69"/>
      <c r="AA3" s="69"/>
      <c r="AB3" s="69"/>
      <c r="AC3" s="74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</row>
    <row r="4" spans="1:55" x14ac:dyDescent="0.25">
      <c r="A4" s="50" t="s">
        <v>41</v>
      </c>
      <c r="B4" s="52">
        <v>2010</v>
      </c>
      <c r="C4" s="53"/>
      <c r="D4" s="54"/>
      <c r="E4" s="52">
        <v>2015</v>
      </c>
      <c r="F4" s="53"/>
      <c r="G4" s="54"/>
      <c r="H4" s="52">
        <v>2020</v>
      </c>
      <c r="I4" s="53"/>
      <c r="J4" s="54"/>
      <c r="K4" s="65">
        <v>2010</v>
      </c>
      <c r="L4" s="66"/>
      <c r="M4" s="67"/>
      <c r="N4" s="65">
        <v>2015</v>
      </c>
      <c r="O4" s="66"/>
      <c r="P4" s="67"/>
      <c r="Q4" s="65">
        <v>2020</v>
      </c>
      <c r="R4" s="66"/>
      <c r="S4" s="67"/>
      <c r="T4" s="65">
        <v>2010</v>
      </c>
      <c r="U4" s="66"/>
      <c r="V4" s="67"/>
      <c r="W4" s="65">
        <v>2015</v>
      </c>
      <c r="X4" s="66"/>
      <c r="Y4" s="67"/>
      <c r="Z4" s="65">
        <v>2020</v>
      </c>
      <c r="AA4" s="66"/>
      <c r="AB4" s="67"/>
      <c r="AC4" s="74"/>
      <c r="AD4" s="73"/>
      <c r="AE4" s="73"/>
      <c r="AF4" s="73"/>
      <c r="AG4" s="73"/>
      <c r="AH4" s="73"/>
      <c r="AI4" s="73"/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/>
      <c r="AU4" s="73"/>
      <c r="AV4" s="73"/>
      <c r="AW4" s="73"/>
      <c r="AX4" s="73"/>
      <c r="AY4" s="73"/>
      <c r="AZ4" s="73"/>
      <c r="BA4" s="73"/>
      <c r="BB4" s="73"/>
      <c r="BC4" s="73"/>
    </row>
    <row r="5" spans="1:55" x14ac:dyDescent="0.25">
      <c r="A5" s="51"/>
      <c r="B5" s="15" t="s">
        <v>42</v>
      </c>
      <c r="C5" s="15" t="s">
        <v>43</v>
      </c>
      <c r="D5" s="15" t="s">
        <v>44</v>
      </c>
      <c r="E5" s="15" t="s">
        <v>42</v>
      </c>
      <c r="F5" s="15" t="s">
        <v>43</v>
      </c>
      <c r="G5" s="15" t="s">
        <v>44</v>
      </c>
      <c r="H5" s="15" t="s">
        <v>42</v>
      </c>
      <c r="I5" s="15" t="s">
        <v>43</v>
      </c>
      <c r="J5" s="15" t="s">
        <v>44</v>
      </c>
      <c r="K5" s="3" t="s">
        <v>42</v>
      </c>
      <c r="L5" s="3" t="s">
        <v>43</v>
      </c>
      <c r="M5" s="3" t="s">
        <v>44</v>
      </c>
      <c r="N5" s="3" t="s">
        <v>42</v>
      </c>
      <c r="O5" s="3" t="s">
        <v>43</v>
      </c>
      <c r="P5" s="3" t="s">
        <v>44</v>
      </c>
      <c r="Q5" s="3" t="s">
        <v>42</v>
      </c>
      <c r="R5" s="3" t="s">
        <v>43</v>
      </c>
      <c r="S5" s="3" t="s">
        <v>44</v>
      </c>
      <c r="T5" s="3" t="s">
        <v>42</v>
      </c>
      <c r="U5" s="3" t="s">
        <v>43</v>
      </c>
      <c r="V5" s="3" t="s">
        <v>44</v>
      </c>
      <c r="W5" s="3" t="s">
        <v>42</v>
      </c>
      <c r="X5" s="3" t="s">
        <v>43</v>
      </c>
      <c r="Y5" s="3" t="s">
        <v>44</v>
      </c>
      <c r="Z5" s="3" t="s">
        <v>42</v>
      </c>
      <c r="AA5" s="3" t="s">
        <v>43</v>
      </c>
      <c r="AB5" s="3" t="s">
        <v>44</v>
      </c>
      <c r="AC5" s="36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</row>
    <row r="6" spans="1:55" x14ac:dyDescent="0.25">
      <c r="A6" s="20">
        <v>0</v>
      </c>
      <c r="B6" s="16">
        <f>K6+T6+AC6+AL6+AU6</f>
        <v>7912</v>
      </c>
      <c r="C6" s="17">
        <f t="shared" ref="C6:J21" si="0">L6+U6+AD6+AM6+AV6</f>
        <v>4056</v>
      </c>
      <c r="D6" s="17">
        <f t="shared" si="0"/>
        <v>3856</v>
      </c>
      <c r="E6" s="16">
        <f t="shared" si="0"/>
        <v>8081</v>
      </c>
      <c r="F6" s="17">
        <f t="shared" si="0"/>
        <v>4135</v>
      </c>
      <c r="G6" s="17">
        <f t="shared" si="0"/>
        <v>3946</v>
      </c>
      <c r="H6" s="16">
        <f t="shared" si="0"/>
        <v>7968</v>
      </c>
      <c r="I6" s="17">
        <f t="shared" si="0"/>
        <v>4084</v>
      </c>
      <c r="J6" s="17">
        <f t="shared" si="0"/>
        <v>3884</v>
      </c>
      <c r="K6" s="4">
        <v>988</v>
      </c>
      <c r="L6" s="5">
        <v>505</v>
      </c>
      <c r="M6" s="5">
        <v>483</v>
      </c>
      <c r="N6" s="4">
        <v>1099</v>
      </c>
      <c r="O6" s="5">
        <v>565</v>
      </c>
      <c r="P6" s="5">
        <v>534</v>
      </c>
      <c r="Q6" s="4">
        <v>1030</v>
      </c>
      <c r="R6" s="5">
        <v>529</v>
      </c>
      <c r="S6" s="5">
        <v>501</v>
      </c>
      <c r="T6" s="4">
        <v>6924</v>
      </c>
      <c r="U6" s="5">
        <v>3551</v>
      </c>
      <c r="V6" s="5">
        <v>3373</v>
      </c>
      <c r="W6" s="4">
        <v>6982</v>
      </c>
      <c r="X6" s="5">
        <v>3570</v>
      </c>
      <c r="Y6" s="5">
        <v>3412</v>
      </c>
      <c r="Z6" s="4">
        <v>6938</v>
      </c>
      <c r="AA6" s="5">
        <v>3555</v>
      </c>
      <c r="AB6" s="11">
        <v>3383</v>
      </c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</row>
    <row r="7" spans="1:55" x14ac:dyDescent="0.25">
      <c r="A7" s="20">
        <v>1</v>
      </c>
      <c r="B7" s="16">
        <f t="shared" ref="B7:J40" si="1">K7+T7+AC7+AL7+AU7</f>
        <v>8241</v>
      </c>
      <c r="C7" s="17">
        <f t="shared" si="0"/>
        <v>4238</v>
      </c>
      <c r="D7" s="17">
        <f t="shared" si="0"/>
        <v>4003</v>
      </c>
      <c r="E7" s="16">
        <f t="shared" si="0"/>
        <v>7625</v>
      </c>
      <c r="F7" s="17">
        <f t="shared" si="0"/>
        <v>3908</v>
      </c>
      <c r="G7" s="17">
        <f t="shared" si="0"/>
        <v>3717</v>
      </c>
      <c r="H7" s="16">
        <f t="shared" si="0"/>
        <v>7570</v>
      </c>
      <c r="I7" s="17">
        <f t="shared" si="0"/>
        <v>3880</v>
      </c>
      <c r="J7" s="17">
        <f t="shared" si="0"/>
        <v>3690</v>
      </c>
      <c r="K7" s="4">
        <v>1040</v>
      </c>
      <c r="L7" s="5">
        <v>537</v>
      </c>
      <c r="M7" s="5">
        <v>503</v>
      </c>
      <c r="N7" s="4">
        <v>1017</v>
      </c>
      <c r="O7" s="5">
        <v>525</v>
      </c>
      <c r="P7" s="5">
        <v>492</v>
      </c>
      <c r="Q7" s="4">
        <v>989</v>
      </c>
      <c r="R7" s="5">
        <v>509</v>
      </c>
      <c r="S7" s="5">
        <v>480</v>
      </c>
      <c r="T7" s="4">
        <v>7201</v>
      </c>
      <c r="U7" s="5">
        <v>3701</v>
      </c>
      <c r="V7" s="5">
        <v>3500</v>
      </c>
      <c r="W7" s="4">
        <v>6608</v>
      </c>
      <c r="X7" s="5">
        <v>3383</v>
      </c>
      <c r="Y7" s="5">
        <v>3225</v>
      </c>
      <c r="Z7" s="4">
        <v>6581</v>
      </c>
      <c r="AA7" s="5">
        <v>3371</v>
      </c>
      <c r="AB7" s="12">
        <v>3210</v>
      </c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</row>
    <row r="8" spans="1:55" x14ac:dyDescent="0.25">
      <c r="A8" s="20">
        <v>2</v>
      </c>
      <c r="B8" s="16">
        <f t="shared" si="1"/>
        <v>8503</v>
      </c>
      <c r="C8" s="17">
        <f t="shared" si="0"/>
        <v>4380</v>
      </c>
      <c r="D8" s="17">
        <f t="shared" si="0"/>
        <v>4123</v>
      </c>
      <c r="E8" s="16">
        <f t="shared" si="0"/>
        <v>7325</v>
      </c>
      <c r="F8" s="17">
        <f t="shared" si="0"/>
        <v>3760</v>
      </c>
      <c r="G8" s="17">
        <f t="shared" si="0"/>
        <v>3565</v>
      </c>
      <c r="H8" s="16">
        <f t="shared" si="0"/>
        <v>7253</v>
      </c>
      <c r="I8" s="17">
        <f t="shared" si="0"/>
        <v>3717</v>
      </c>
      <c r="J8" s="17">
        <f t="shared" si="0"/>
        <v>3536</v>
      </c>
      <c r="K8" s="4">
        <v>1085</v>
      </c>
      <c r="L8" s="5">
        <v>563</v>
      </c>
      <c r="M8" s="5">
        <v>522</v>
      </c>
      <c r="N8" s="4">
        <v>964</v>
      </c>
      <c r="O8" s="5">
        <v>499</v>
      </c>
      <c r="P8" s="5">
        <v>465</v>
      </c>
      <c r="Q8" s="4">
        <v>956</v>
      </c>
      <c r="R8" s="5">
        <v>492</v>
      </c>
      <c r="S8" s="5">
        <v>464</v>
      </c>
      <c r="T8" s="4">
        <v>7418</v>
      </c>
      <c r="U8" s="5">
        <v>3817</v>
      </c>
      <c r="V8" s="5">
        <v>3601</v>
      </c>
      <c r="W8" s="4">
        <v>6361</v>
      </c>
      <c r="X8" s="5">
        <v>3261</v>
      </c>
      <c r="Y8" s="5">
        <v>3100</v>
      </c>
      <c r="Z8" s="4">
        <v>6297</v>
      </c>
      <c r="AA8" s="5">
        <v>3225</v>
      </c>
      <c r="AB8" s="12">
        <v>3072</v>
      </c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</row>
    <row r="9" spans="1:55" x14ac:dyDescent="0.25">
      <c r="A9" s="20">
        <v>3</v>
      </c>
      <c r="B9" s="16">
        <f t="shared" si="1"/>
        <v>8704</v>
      </c>
      <c r="C9" s="17">
        <f t="shared" si="0"/>
        <v>4487</v>
      </c>
      <c r="D9" s="17">
        <f t="shared" si="0"/>
        <v>4217</v>
      </c>
      <c r="E9" s="16">
        <f t="shared" si="0"/>
        <v>7164</v>
      </c>
      <c r="F9" s="17">
        <f t="shared" si="0"/>
        <v>3683</v>
      </c>
      <c r="G9" s="17">
        <f t="shared" si="0"/>
        <v>3481</v>
      </c>
      <c r="H9" s="16">
        <f t="shared" si="0"/>
        <v>7009</v>
      </c>
      <c r="I9" s="17">
        <f t="shared" si="0"/>
        <v>3593</v>
      </c>
      <c r="J9" s="17">
        <f t="shared" si="0"/>
        <v>3416</v>
      </c>
      <c r="K9" s="4">
        <v>1122</v>
      </c>
      <c r="L9" s="5">
        <v>584</v>
      </c>
      <c r="M9" s="5">
        <v>538</v>
      </c>
      <c r="N9" s="4">
        <v>936</v>
      </c>
      <c r="O9" s="5">
        <v>486</v>
      </c>
      <c r="P9" s="5">
        <v>450</v>
      </c>
      <c r="Q9" s="4">
        <v>931</v>
      </c>
      <c r="R9" s="5">
        <v>480</v>
      </c>
      <c r="S9" s="5">
        <v>451</v>
      </c>
      <c r="T9" s="4">
        <v>7582</v>
      </c>
      <c r="U9" s="5">
        <v>3903</v>
      </c>
      <c r="V9" s="5">
        <v>3679</v>
      </c>
      <c r="W9" s="4">
        <v>6228</v>
      </c>
      <c r="X9" s="5">
        <v>3197</v>
      </c>
      <c r="Y9" s="5">
        <v>3031</v>
      </c>
      <c r="Z9" s="4">
        <v>6078</v>
      </c>
      <c r="AA9" s="5">
        <v>3113</v>
      </c>
      <c r="AB9" s="12">
        <v>2965</v>
      </c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</row>
    <row r="10" spans="1:55" x14ac:dyDescent="0.25">
      <c r="A10" s="20">
        <v>4</v>
      </c>
      <c r="B10" s="16">
        <f t="shared" si="1"/>
        <v>8846</v>
      </c>
      <c r="C10" s="17">
        <f t="shared" si="0"/>
        <v>4559</v>
      </c>
      <c r="D10" s="17">
        <f t="shared" si="0"/>
        <v>4287</v>
      </c>
      <c r="E10" s="16">
        <f t="shared" si="0"/>
        <v>7122</v>
      </c>
      <c r="F10" s="17">
        <f t="shared" si="0"/>
        <v>3665</v>
      </c>
      <c r="G10" s="17">
        <f t="shared" si="0"/>
        <v>3457</v>
      </c>
      <c r="H10" s="16">
        <f t="shared" si="0"/>
        <v>6836</v>
      </c>
      <c r="I10" s="17">
        <f t="shared" si="0"/>
        <v>3505</v>
      </c>
      <c r="J10" s="17">
        <f t="shared" si="0"/>
        <v>3331</v>
      </c>
      <c r="K10" s="4">
        <v>1151</v>
      </c>
      <c r="L10" s="5">
        <v>600</v>
      </c>
      <c r="M10" s="5">
        <v>551</v>
      </c>
      <c r="N10" s="4">
        <v>928</v>
      </c>
      <c r="O10" s="5">
        <v>483</v>
      </c>
      <c r="P10" s="5">
        <v>445</v>
      </c>
      <c r="Q10" s="4">
        <v>914</v>
      </c>
      <c r="R10" s="5">
        <v>472</v>
      </c>
      <c r="S10" s="5">
        <v>442</v>
      </c>
      <c r="T10" s="4">
        <v>7695</v>
      </c>
      <c r="U10" s="5">
        <v>3959</v>
      </c>
      <c r="V10" s="5">
        <v>3736</v>
      </c>
      <c r="W10" s="4">
        <v>6194</v>
      </c>
      <c r="X10" s="5">
        <v>3182</v>
      </c>
      <c r="Y10" s="5">
        <v>3012</v>
      </c>
      <c r="Z10" s="4">
        <v>5922</v>
      </c>
      <c r="AA10" s="5">
        <v>3033</v>
      </c>
      <c r="AB10" s="12">
        <v>2889</v>
      </c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</row>
    <row r="11" spans="1:55" x14ac:dyDescent="0.25">
      <c r="A11" s="20">
        <v>5</v>
      </c>
      <c r="B11" s="16">
        <f t="shared" si="1"/>
        <v>8940</v>
      </c>
      <c r="C11" s="17">
        <f t="shared" si="0"/>
        <v>4603</v>
      </c>
      <c r="D11" s="17">
        <f t="shared" si="0"/>
        <v>4337</v>
      </c>
      <c r="E11" s="16">
        <f t="shared" si="0"/>
        <v>7183</v>
      </c>
      <c r="F11" s="17">
        <f t="shared" si="0"/>
        <v>3699</v>
      </c>
      <c r="G11" s="17">
        <f t="shared" si="0"/>
        <v>3484</v>
      </c>
      <c r="H11" s="16">
        <f t="shared" si="0"/>
        <v>6727</v>
      </c>
      <c r="I11" s="17">
        <f t="shared" si="0"/>
        <v>3450</v>
      </c>
      <c r="J11" s="17">
        <f t="shared" si="0"/>
        <v>3277</v>
      </c>
      <c r="K11" s="4">
        <v>1173</v>
      </c>
      <c r="L11" s="5">
        <v>610</v>
      </c>
      <c r="M11" s="5">
        <v>563</v>
      </c>
      <c r="N11" s="4">
        <v>940</v>
      </c>
      <c r="O11" s="5">
        <v>490</v>
      </c>
      <c r="P11" s="5">
        <v>450</v>
      </c>
      <c r="Q11" s="4">
        <v>903</v>
      </c>
      <c r="R11" s="5">
        <v>467</v>
      </c>
      <c r="S11" s="5">
        <v>436</v>
      </c>
      <c r="T11" s="4">
        <v>7767</v>
      </c>
      <c r="U11" s="5">
        <v>3993</v>
      </c>
      <c r="V11" s="5">
        <v>3774</v>
      </c>
      <c r="W11" s="4">
        <v>6243</v>
      </c>
      <c r="X11" s="5">
        <v>3209</v>
      </c>
      <c r="Y11" s="5">
        <v>3034</v>
      </c>
      <c r="Z11" s="4">
        <v>5824</v>
      </c>
      <c r="AA11" s="5">
        <v>2983</v>
      </c>
      <c r="AB11" s="12">
        <v>2841</v>
      </c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</row>
    <row r="12" spans="1:55" x14ac:dyDescent="0.25">
      <c r="A12" s="20">
        <v>6</v>
      </c>
      <c r="B12" s="16">
        <f t="shared" si="1"/>
        <v>8987</v>
      </c>
      <c r="C12" s="17">
        <f t="shared" si="0"/>
        <v>4619</v>
      </c>
      <c r="D12" s="17">
        <f t="shared" si="0"/>
        <v>4368</v>
      </c>
      <c r="E12" s="16">
        <f t="shared" si="0"/>
        <v>7326</v>
      </c>
      <c r="F12" s="17">
        <f t="shared" si="0"/>
        <v>3773</v>
      </c>
      <c r="G12" s="17">
        <f t="shared" si="0"/>
        <v>3553</v>
      </c>
      <c r="H12" s="16">
        <f t="shared" si="0"/>
        <v>6679</v>
      </c>
      <c r="I12" s="17">
        <f t="shared" si="0"/>
        <v>3426</v>
      </c>
      <c r="J12" s="17">
        <f t="shared" si="0"/>
        <v>3253</v>
      </c>
      <c r="K12" s="4">
        <v>1189</v>
      </c>
      <c r="L12" s="5">
        <v>617</v>
      </c>
      <c r="M12" s="5">
        <v>572</v>
      </c>
      <c r="N12" s="4">
        <v>966</v>
      </c>
      <c r="O12" s="5">
        <v>504</v>
      </c>
      <c r="P12" s="5">
        <v>462</v>
      </c>
      <c r="Q12" s="4">
        <v>900</v>
      </c>
      <c r="R12" s="5">
        <v>466</v>
      </c>
      <c r="S12" s="5">
        <v>434</v>
      </c>
      <c r="T12" s="4">
        <v>7798</v>
      </c>
      <c r="U12" s="5">
        <v>4002</v>
      </c>
      <c r="V12" s="5">
        <v>3796</v>
      </c>
      <c r="W12" s="4">
        <v>6360</v>
      </c>
      <c r="X12" s="5">
        <v>3269</v>
      </c>
      <c r="Y12" s="5">
        <v>3091</v>
      </c>
      <c r="Z12" s="4">
        <v>5779</v>
      </c>
      <c r="AA12" s="5">
        <v>2960</v>
      </c>
      <c r="AB12" s="12">
        <v>2819</v>
      </c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</row>
    <row r="13" spans="1:55" x14ac:dyDescent="0.25">
      <c r="A13" s="20">
        <v>7</v>
      </c>
      <c r="B13" s="16">
        <f t="shared" si="1"/>
        <v>8996</v>
      </c>
      <c r="C13" s="17">
        <f t="shared" si="0"/>
        <v>4614</v>
      </c>
      <c r="D13" s="17">
        <f t="shared" si="0"/>
        <v>4382</v>
      </c>
      <c r="E13" s="16">
        <f t="shared" si="0"/>
        <v>7533</v>
      </c>
      <c r="F13" s="17">
        <f t="shared" si="0"/>
        <v>3879</v>
      </c>
      <c r="G13" s="17">
        <f t="shared" si="0"/>
        <v>3654</v>
      </c>
      <c r="H13" s="16">
        <f t="shared" si="0"/>
        <v>6686</v>
      </c>
      <c r="I13" s="17">
        <f t="shared" si="0"/>
        <v>3430</v>
      </c>
      <c r="J13" s="17">
        <f t="shared" si="0"/>
        <v>3256</v>
      </c>
      <c r="K13" s="4">
        <v>1202</v>
      </c>
      <c r="L13" s="5">
        <v>622</v>
      </c>
      <c r="M13" s="5">
        <v>580</v>
      </c>
      <c r="N13" s="4">
        <v>1002</v>
      </c>
      <c r="O13" s="5">
        <v>523</v>
      </c>
      <c r="P13" s="5">
        <v>479</v>
      </c>
      <c r="Q13" s="4">
        <v>902</v>
      </c>
      <c r="R13" s="5">
        <v>468</v>
      </c>
      <c r="S13" s="5">
        <v>434</v>
      </c>
      <c r="T13" s="4">
        <v>7794</v>
      </c>
      <c r="U13" s="5">
        <v>3992</v>
      </c>
      <c r="V13" s="5">
        <v>3802</v>
      </c>
      <c r="W13" s="4">
        <v>6531</v>
      </c>
      <c r="X13" s="5">
        <v>3356</v>
      </c>
      <c r="Y13" s="5">
        <v>3175</v>
      </c>
      <c r="Z13" s="4">
        <v>5784</v>
      </c>
      <c r="AA13" s="5">
        <v>2962</v>
      </c>
      <c r="AB13" s="12">
        <v>2822</v>
      </c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</row>
    <row r="14" spans="1:55" x14ac:dyDescent="0.25">
      <c r="A14" s="20">
        <v>8</v>
      </c>
      <c r="B14" s="16">
        <f t="shared" si="1"/>
        <v>8966</v>
      </c>
      <c r="C14" s="17">
        <f t="shared" si="0"/>
        <v>4585</v>
      </c>
      <c r="D14" s="17">
        <f t="shared" si="0"/>
        <v>4381</v>
      </c>
      <c r="E14" s="16">
        <f t="shared" si="0"/>
        <v>7787</v>
      </c>
      <c r="F14" s="17">
        <f t="shared" si="0"/>
        <v>4007</v>
      </c>
      <c r="G14" s="17">
        <f t="shared" si="0"/>
        <v>3780</v>
      </c>
      <c r="H14" s="16">
        <f t="shared" si="0"/>
        <v>6745</v>
      </c>
      <c r="I14" s="17">
        <f t="shared" si="0"/>
        <v>3460</v>
      </c>
      <c r="J14" s="17">
        <f t="shared" si="0"/>
        <v>3285</v>
      </c>
      <c r="K14" s="4">
        <v>1206</v>
      </c>
      <c r="L14" s="5">
        <v>621</v>
      </c>
      <c r="M14" s="5">
        <v>585</v>
      </c>
      <c r="N14" s="4">
        <v>1047</v>
      </c>
      <c r="O14" s="5">
        <v>546</v>
      </c>
      <c r="P14" s="5">
        <v>501</v>
      </c>
      <c r="Q14" s="4">
        <v>911</v>
      </c>
      <c r="R14" s="5">
        <v>473</v>
      </c>
      <c r="S14" s="5">
        <v>438</v>
      </c>
      <c r="T14" s="4">
        <v>7760</v>
      </c>
      <c r="U14" s="5">
        <v>3964</v>
      </c>
      <c r="V14" s="5">
        <v>3796</v>
      </c>
      <c r="W14" s="4">
        <v>6740</v>
      </c>
      <c r="X14" s="5">
        <v>3461</v>
      </c>
      <c r="Y14" s="5">
        <v>3279</v>
      </c>
      <c r="Z14" s="4">
        <v>5834</v>
      </c>
      <c r="AA14" s="5">
        <v>2987</v>
      </c>
      <c r="AB14" s="12">
        <v>2847</v>
      </c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</row>
    <row r="15" spans="1:55" x14ac:dyDescent="0.25">
      <c r="A15" s="20">
        <v>9</v>
      </c>
      <c r="B15" s="16">
        <f t="shared" si="1"/>
        <v>8908</v>
      </c>
      <c r="C15" s="17">
        <f t="shared" si="0"/>
        <v>4541</v>
      </c>
      <c r="D15" s="17">
        <f t="shared" si="0"/>
        <v>4367</v>
      </c>
      <c r="E15" s="16">
        <f t="shared" si="0"/>
        <v>8066</v>
      </c>
      <c r="F15" s="17">
        <f t="shared" si="0"/>
        <v>4147</v>
      </c>
      <c r="G15" s="17">
        <f t="shared" si="0"/>
        <v>3919</v>
      </c>
      <c r="H15" s="16">
        <f t="shared" si="0"/>
        <v>6847</v>
      </c>
      <c r="I15" s="17">
        <f t="shared" si="0"/>
        <v>3512</v>
      </c>
      <c r="J15" s="17">
        <f t="shared" si="0"/>
        <v>3335</v>
      </c>
      <c r="K15" s="4">
        <v>1207</v>
      </c>
      <c r="L15" s="5">
        <v>619</v>
      </c>
      <c r="M15" s="5">
        <v>588</v>
      </c>
      <c r="N15" s="4">
        <v>1095</v>
      </c>
      <c r="O15" s="5">
        <v>571</v>
      </c>
      <c r="P15" s="5">
        <v>524</v>
      </c>
      <c r="Q15" s="4">
        <v>925</v>
      </c>
      <c r="R15" s="5">
        <v>481</v>
      </c>
      <c r="S15" s="5">
        <v>444</v>
      </c>
      <c r="T15" s="4">
        <v>7701</v>
      </c>
      <c r="U15" s="5">
        <v>3922</v>
      </c>
      <c r="V15" s="5">
        <v>3779</v>
      </c>
      <c r="W15" s="4">
        <v>6971</v>
      </c>
      <c r="X15" s="5">
        <v>3576</v>
      </c>
      <c r="Y15" s="5">
        <v>3395</v>
      </c>
      <c r="Z15" s="4">
        <v>5922</v>
      </c>
      <c r="AA15" s="5">
        <v>3031</v>
      </c>
      <c r="AB15" s="12">
        <v>2891</v>
      </c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</row>
    <row r="16" spans="1:55" x14ac:dyDescent="0.25">
      <c r="A16" s="20">
        <v>10</v>
      </c>
      <c r="B16" s="16">
        <f t="shared" si="1"/>
        <v>8833</v>
      </c>
      <c r="C16" s="17">
        <f t="shared" si="0"/>
        <v>4486</v>
      </c>
      <c r="D16" s="17">
        <f t="shared" si="0"/>
        <v>4347</v>
      </c>
      <c r="E16" s="16">
        <f t="shared" si="0"/>
        <v>8380</v>
      </c>
      <c r="F16" s="17">
        <f t="shared" si="0"/>
        <v>4302</v>
      </c>
      <c r="G16" s="17">
        <f t="shared" si="0"/>
        <v>4078</v>
      </c>
      <c r="H16" s="16">
        <f t="shared" si="0"/>
        <v>6984</v>
      </c>
      <c r="I16" s="17">
        <f t="shared" si="0"/>
        <v>3580</v>
      </c>
      <c r="J16" s="17">
        <f t="shared" si="0"/>
        <v>3404</v>
      </c>
      <c r="K16" s="4">
        <v>1206</v>
      </c>
      <c r="L16" s="5">
        <v>615</v>
      </c>
      <c r="M16" s="5">
        <v>591</v>
      </c>
      <c r="N16" s="4">
        <v>1150</v>
      </c>
      <c r="O16" s="5">
        <v>599</v>
      </c>
      <c r="P16" s="5">
        <v>551</v>
      </c>
      <c r="Q16" s="4">
        <v>942</v>
      </c>
      <c r="R16" s="5">
        <v>490</v>
      </c>
      <c r="S16" s="5">
        <v>452</v>
      </c>
      <c r="T16" s="4">
        <v>7627</v>
      </c>
      <c r="U16" s="5">
        <v>3871</v>
      </c>
      <c r="V16" s="5">
        <v>3756</v>
      </c>
      <c r="W16" s="4">
        <v>7230</v>
      </c>
      <c r="X16" s="5">
        <v>3703</v>
      </c>
      <c r="Y16" s="5">
        <v>3527</v>
      </c>
      <c r="Z16" s="4">
        <v>6042</v>
      </c>
      <c r="AA16" s="5">
        <v>3090</v>
      </c>
      <c r="AB16" s="12">
        <v>2952</v>
      </c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</row>
    <row r="17" spans="1:55" x14ac:dyDescent="0.25">
      <c r="A17" s="20">
        <v>11</v>
      </c>
      <c r="B17" s="16">
        <f t="shared" si="1"/>
        <v>8742</v>
      </c>
      <c r="C17" s="17">
        <f t="shared" si="0"/>
        <v>4421</v>
      </c>
      <c r="D17" s="17">
        <f t="shared" si="0"/>
        <v>4321</v>
      </c>
      <c r="E17" s="16">
        <f t="shared" si="0"/>
        <v>8731</v>
      </c>
      <c r="F17" s="17">
        <f t="shared" si="0"/>
        <v>4476</v>
      </c>
      <c r="G17" s="17">
        <f t="shared" si="0"/>
        <v>4255</v>
      </c>
      <c r="H17" s="16">
        <f t="shared" si="0"/>
        <v>7136</v>
      </c>
      <c r="I17" s="17">
        <f t="shared" si="0"/>
        <v>3656</v>
      </c>
      <c r="J17" s="17">
        <f t="shared" si="0"/>
        <v>3480</v>
      </c>
      <c r="K17" s="4">
        <v>1199</v>
      </c>
      <c r="L17" s="5">
        <v>608</v>
      </c>
      <c r="M17" s="5">
        <v>591</v>
      </c>
      <c r="N17" s="4">
        <v>1213</v>
      </c>
      <c r="O17" s="5">
        <v>631</v>
      </c>
      <c r="P17" s="5">
        <v>582</v>
      </c>
      <c r="Q17" s="4">
        <v>958</v>
      </c>
      <c r="R17" s="5">
        <v>499</v>
      </c>
      <c r="S17" s="5">
        <v>459</v>
      </c>
      <c r="T17" s="4">
        <v>7543</v>
      </c>
      <c r="U17" s="5">
        <v>3813</v>
      </c>
      <c r="V17" s="5">
        <v>3730</v>
      </c>
      <c r="W17" s="4">
        <v>7518</v>
      </c>
      <c r="X17" s="5">
        <v>3845</v>
      </c>
      <c r="Y17" s="5">
        <v>3673</v>
      </c>
      <c r="Z17" s="4">
        <v>6178</v>
      </c>
      <c r="AA17" s="5">
        <v>3157</v>
      </c>
      <c r="AB17" s="12">
        <v>3021</v>
      </c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</row>
    <row r="18" spans="1:55" x14ac:dyDescent="0.25">
      <c r="A18" s="20">
        <v>12</v>
      </c>
      <c r="B18" s="16">
        <f t="shared" si="1"/>
        <v>8627</v>
      </c>
      <c r="C18" s="17">
        <f t="shared" si="0"/>
        <v>4344</v>
      </c>
      <c r="D18" s="17">
        <f t="shared" si="0"/>
        <v>4283</v>
      </c>
      <c r="E18" s="16">
        <f t="shared" si="0"/>
        <v>8984</v>
      </c>
      <c r="F18" s="17">
        <f t="shared" si="0"/>
        <v>4595</v>
      </c>
      <c r="G18" s="17">
        <f t="shared" si="0"/>
        <v>4389</v>
      </c>
      <c r="H18" s="16">
        <f t="shared" si="0"/>
        <v>7352</v>
      </c>
      <c r="I18" s="17">
        <f t="shared" si="0"/>
        <v>3763</v>
      </c>
      <c r="J18" s="17">
        <f t="shared" si="0"/>
        <v>3589</v>
      </c>
      <c r="K18" s="4">
        <v>1191</v>
      </c>
      <c r="L18" s="5">
        <v>601</v>
      </c>
      <c r="M18" s="5">
        <v>590</v>
      </c>
      <c r="N18" s="4">
        <v>1254</v>
      </c>
      <c r="O18" s="5">
        <v>651</v>
      </c>
      <c r="P18" s="5">
        <v>603</v>
      </c>
      <c r="Q18" s="4">
        <v>989</v>
      </c>
      <c r="R18" s="5">
        <v>515</v>
      </c>
      <c r="S18" s="5">
        <v>474</v>
      </c>
      <c r="T18" s="4">
        <v>7436</v>
      </c>
      <c r="U18" s="5">
        <v>3743</v>
      </c>
      <c r="V18" s="5">
        <v>3693</v>
      </c>
      <c r="W18" s="4">
        <v>7730</v>
      </c>
      <c r="X18" s="5">
        <v>3944</v>
      </c>
      <c r="Y18" s="5">
        <v>3786</v>
      </c>
      <c r="Z18" s="4">
        <v>6363</v>
      </c>
      <c r="AA18" s="5">
        <v>3248</v>
      </c>
      <c r="AB18" s="12">
        <v>3115</v>
      </c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</row>
    <row r="19" spans="1:55" x14ac:dyDescent="0.25">
      <c r="A19" s="20">
        <v>13</v>
      </c>
      <c r="B19" s="16">
        <f t="shared" si="1"/>
        <v>8486</v>
      </c>
      <c r="C19" s="17">
        <f t="shared" si="0"/>
        <v>4256</v>
      </c>
      <c r="D19" s="17">
        <f t="shared" si="0"/>
        <v>4230</v>
      </c>
      <c r="E19" s="16">
        <f t="shared" si="0"/>
        <v>9078</v>
      </c>
      <c r="F19" s="17">
        <f t="shared" si="0"/>
        <v>4630</v>
      </c>
      <c r="G19" s="17">
        <f t="shared" si="0"/>
        <v>4448</v>
      </c>
      <c r="H19" s="16">
        <f t="shared" si="0"/>
        <v>7650</v>
      </c>
      <c r="I19" s="17">
        <f t="shared" si="0"/>
        <v>3911</v>
      </c>
      <c r="J19" s="17">
        <f t="shared" si="0"/>
        <v>3739</v>
      </c>
      <c r="K19" s="4">
        <v>1183</v>
      </c>
      <c r="L19" s="5">
        <v>597</v>
      </c>
      <c r="M19" s="5">
        <v>586</v>
      </c>
      <c r="N19" s="4">
        <v>1262</v>
      </c>
      <c r="O19" s="5">
        <v>654</v>
      </c>
      <c r="P19" s="5">
        <v>608</v>
      </c>
      <c r="Q19" s="4">
        <v>1040</v>
      </c>
      <c r="R19" s="5">
        <v>541</v>
      </c>
      <c r="S19" s="5">
        <v>499</v>
      </c>
      <c r="T19" s="4">
        <v>7303</v>
      </c>
      <c r="U19" s="5">
        <v>3659</v>
      </c>
      <c r="V19" s="5">
        <v>3644</v>
      </c>
      <c r="W19" s="4">
        <v>7816</v>
      </c>
      <c r="X19" s="5">
        <v>3976</v>
      </c>
      <c r="Y19" s="5">
        <v>3840</v>
      </c>
      <c r="Z19" s="4">
        <v>6610</v>
      </c>
      <c r="AA19" s="5">
        <v>3370</v>
      </c>
      <c r="AB19" s="12">
        <v>3240</v>
      </c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</row>
    <row r="20" spans="1:55" x14ac:dyDescent="0.25">
      <c r="A20" s="20">
        <v>14</v>
      </c>
      <c r="B20" s="16">
        <f t="shared" si="1"/>
        <v>8334</v>
      </c>
      <c r="C20" s="17">
        <f t="shared" si="0"/>
        <v>4162</v>
      </c>
      <c r="D20" s="17">
        <f t="shared" si="0"/>
        <v>4172</v>
      </c>
      <c r="E20" s="16">
        <f t="shared" si="0"/>
        <v>9062</v>
      </c>
      <c r="F20" s="17">
        <f t="shared" si="0"/>
        <v>4602</v>
      </c>
      <c r="G20" s="17">
        <f t="shared" si="0"/>
        <v>4460</v>
      </c>
      <c r="H20" s="16">
        <f t="shared" si="0"/>
        <v>7993</v>
      </c>
      <c r="I20" s="17">
        <f t="shared" si="0"/>
        <v>4080</v>
      </c>
      <c r="J20" s="17">
        <f t="shared" si="0"/>
        <v>3913</v>
      </c>
      <c r="K20" s="4">
        <v>1175</v>
      </c>
      <c r="L20" s="5">
        <v>594</v>
      </c>
      <c r="M20" s="5">
        <v>581</v>
      </c>
      <c r="N20" s="4">
        <v>1249</v>
      </c>
      <c r="O20" s="5">
        <v>645</v>
      </c>
      <c r="P20" s="5">
        <v>604</v>
      </c>
      <c r="Q20" s="4">
        <v>1103</v>
      </c>
      <c r="R20" s="5">
        <v>573</v>
      </c>
      <c r="S20" s="5">
        <v>530</v>
      </c>
      <c r="T20" s="4">
        <v>7159</v>
      </c>
      <c r="U20" s="5">
        <v>3568</v>
      </c>
      <c r="V20" s="5">
        <v>3591</v>
      </c>
      <c r="W20" s="4">
        <v>7813</v>
      </c>
      <c r="X20" s="5">
        <v>3957</v>
      </c>
      <c r="Y20" s="5">
        <v>3856</v>
      </c>
      <c r="Z20" s="4">
        <v>6890</v>
      </c>
      <c r="AA20" s="5">
        <v>3507</v>
      </c>
      <c r="AB20" s="12">
        <v>3383</v>
      </c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</row>
    <row r="21" spans="1:55" x14ac:dyDescent="0.25">
      <c r="A21" s="20">
        <v>15</v>
      </c>
      <c r="B21" s="16">
        <f t="shared" si="1"/>
        <v>8193</v>
      </c>
      <c r="C21" s="17">
        <f t="shared" si="0"/>
        <v>4072</v>
      </c>
      <c r="D21" s="17">
        <f t="shared" si="0"/>
        <v>4121</v>
      </c>
      <c r="E21" s="16">
        <f t="shared" si="0"/>
        <v>9059</v>
      </c>
      <c r="F21" s="17">
        <f t="shared" si="0"/>
        <v>4582</v>
      </c>
      <c r="G21" s="17">
        <f t="shared" si="0"/>
        <v>4477</v>
      </c>
      <c r="H21" s="16">
        <f t="shared" si="0"/>
        <v>8329</v>
      </c>
      <c r="I21" s="17">
        <f t="shared" si="0"/>
        <v>4244</v>
      </c>
      <c r="J21" s="17">
        <f t="shared" si="0"/>
        <v>4085</v>
      </c>
      <c r="K21" s="4">
        <v>1166</v>
      </c>
      <c r="L21" s="5">
        <v>590</v>
      </c>
      <c r="M21" s="5">
        <v>576</v>
      </c>
      <c r="N21" s="4">
        <v>1239</v>
      </c>
      <c r="O21" s="5">
        <v>637</v>
      </c>
      <c r="P21" s="5">
        <v>602</v>
      </c>
      <c r="Q21" s="4">
        <v>1162</v>
      </c>
      <c r="R21" s="5">
        <v>602</v>
      </c>
      <c r="S21" s="5">
        <v>560</v>
      </c>
      <c r="T21" s="4">
        <v>7027</v>
      </c>
      <c r="U21" s="5">
        <v>3482</v>
      </c>
      <c r="V21" s="5">
        <v>3545</v>
      </c>
      <c r="W21" s="4">
        <v>7820</v>
      </c>
      <c r="X21" s="5">
        <v>3945</v>
      </c>
      <c r="Y21" s="5">
        <v>3875</v>
      </c>
      <c r="Z21" s="4">
        <v>7167</v>
      </c>
      <c r="AA21" s="5">
        <v>3642</v>
      </c>
      <c r="AB21" s="12">
        <v>3525</v>
      </c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</row>
    <row r="22" spans="1:55" x14ac:dyDescent="0.25">
      <c r="A22" s="20">
        <v>16</v>
      </c>
      <c r="B22" s="16">
        <f t="shared" si="1"/>
        <v>8054</v>
      </c>
      <c r="C22" s="17">
        <f t="shared" si="1"/>
        <v>3983</v>
      </c>
      <c r="D22" s="17">
        <f t="shared" si="1"/>
        <v>4071</v>
      </c>
      <c r="E22" s="16">
        <f t="shared" si="1"/>
        <v>9054</v>
      </c>
      <c r="F22" s="17">
        <f t="shared" si="1"/>
        <v>4563</v>
      </c>
      <c r="G22" s="17">
        <f t="shared" si="1"/>
        <v>4491</v>
      </c>
      <c r="H22" s="16">
        <f t="shared" si="1"/>
        <v>8676</v>
      </c>
      <c r="I22" s="17">
        <f t="shared" si="1"/>
        <v>4414</v>
      </c>
      <c r="J22" s="17">
        <f t="shared" si="1"/>
        <v>4262</v>
      </c>
      <c r="K22" s="4">
        <v>1154</v>
      </c>
      <c r="L22" s="5">
        <v>586</v>
      </c>
      <c r="M22" s="5">
        <v>568</v>
      </c>
      <c r="N22" s="4">
        <v>1225</v>
      </c>
      <c r="O22" s="5">
        <v>629</v>
      </c>
      <c r="P22" s="5">
        <v>596</v>
      </c>
      <c r="Q22" s="4">
        <v>1224</v>
      </c>
      <c r="R22" s="5">
        <v>633</v>
      </c>
      <c r="S22" s="5">
        <v>591</v>
      </c>
      <c r="T22" s="4">
        <v>6900</v>
      </c>
      <c r="U22" s="5">
        <v>3397</v>
      </c>
      <c r="V22" s="5">
        <v>3503</v>
      </c>
      <c r="W22" s="4">
        <v>7829</v>
      </c>
      <c r="X22" s="5">
        <v>3934</v>
      </c>
      <c r="Y22" s="5">
        <v>3895</v>
      </c>
      <c r="Z22" s="4">
        <v>7452</v>
      </c>
      <c r="AA22" s="5">
        <v>3781</v>
      </c>
      <c r="AB22" s="12">
        <v>3671</v>
      </c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</row>
    <row r="23" spans="1:55" x14ac:dyDescent="0.25">
      <c r="A23" s="20">
        <v>17</v>
      </c>
      <c r="B23" s="16">
        <f t="shared" si="1"/>
        <v>7974</v>
      </c>
      <c r="C23" s="17">
        <f t="shared" si="1"/>
        <v>3925</v>
      </c>
      <c r="D23" s="17">
        <f t="shared" si="1"/>
        <v>4049</v>
      </c>
      <c r="E23" s="16">
        <f t="shared" si="1"/>
        <v>9006</v>
      </c>
      <c r="F23" s="17">
        <f t="shared" si="1"/>
        <v>4517</v>
      </c>
      <c r="G23" s="17">
        <f t="shared" si="1"/>
        <v>4489</v>
      </c>
      <c r="H23" s="16">
        <f t="shared" si="1"/>
        <v>8933</v>
      </c>
      <c r="I23" s="17">
        <f t="shared" si="1"/>
        <v>4534</v>
      </c>
      <c r="J23" s="17">
        <f t="shared" si="1"/>
        <v>4399</v>
      </c>
      <c r="K23" s="4">
        <v>1142</v>
      </c>
      <c r="L23" s="5">
        <v>580</v>
      </c>
      <c r="M23" s="5">
        <v>562</v>
      </c>
      <c r="N23" s="4">
        <v>1210</v>
      </c>
      <c r="O23" s="5">
        <v>619</v>
      </c>
      <c r="P23" s="5">
        <v>591</v>
      </c>
      <c r="Q23" s="4">
        <v>1260</v>
      </c>
      <c r="R23" s="5">
        <v>651</v>
      </c>
      <c r="S23" s="5">
        <v>609</v>
      </c>
      <c r="T23" s="4">
        <v>6832</v>
      </c>
      <c r="U23" s="5">
        <v>3345</v>
      </c>
      <c r="V23" s="5">
        <v>3487</v>
      </c>
      <c r="W23" s="4">
        <v>7796</v>
      </c>
      <c r="X23" s="5">
        <v>3898</v>
      </c>
      <c r="Y23" s="5">
        <v>3898</v>
      </c>
      <c r="Z23" s="4">
        <v>7673</v>
      </c>
      <c r="AA23" s="5">
        <v>3883</v>
      </c>
      <c r="AB23" s="12">
        <v>3790</v>
      </c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</row>
    <row r="24" spans="1:55" x14ac:dyDescent="0.25">
      <c r="A24" s="20">
        <v>18</v>
      </c>
      <c r="B24" s="16">
        <f t="shared" si="1"/>
        <v>7977</v>
      </c>
      <c r="C24" s="17">
        <f t="shared" si="1"/>
        <v>3916</v>
      </c>
      <c r="D24" s="17">
        <f t="shared" si="1"/>
        <v>4061</v>
      </c>
      <c r="E24" s="16">
        <f t="shared" si="1"/>
        <v>8911</v>
      </c>
      <c r="F24" s="17">
        <f t="shared" si="1"/>
        <v>4447</v>
      </c>
      <c r="G24" s="17">
        <f t="shared" si="1"/>
        <v>4464</v>
      </c>
      <c r="H24" s="16">
        <f t="shared" si="1"/>
        <v>9051</v>
      </c>
      <c r="I24" s="17">
        <f t="shared" si="1"/>
        <v>4577</v>
      </c>
      <c r="J24" s="17">
        <f t="shared" si="1"/>
        <v>4474</v>
      </c>
      <c r="K24" s="4">
        <v>1127</v>
      </c>
      <c r="L24" s="5">
        <v>572</v>
      </c>
      <c r="M24" s="5">
        <v>555</v>
      </c>
      <c r="N24" s="4">
        <v>1198</v>
      </c>
      <c r="O24" s="5">
        <v>612</v>
      </c>
      <c r="P24" s="5">
        <v>586</v>
      </c>
      <c r="Q24" s="4">
        <v>1255</v>
      </c>
      <c r="R24" s="5">
        <v>647</v>
      </c>
      <c r="S24" s="5">
        <v>608</v>
      </c>
      <c r="T24" s="4">
        <v>6850</v>
      </c>
      <c r="U24" s="5">
        <v>3344</v>
      </c>
      <c r="V24" s="5">
        <v>3506</v>
      </c>
      <c r="W24" s="4">
        <v>7713</v>
      </c>
      <c r="X24" s="5">
        <v>3835</v>
      </c>
      <c r="Y24" s="5">
        <v>3878</v>
      </c>
      <c r="Z24" s="4">
        <v>7796</v>
      </c>
      <c r="AA24" s="5">
        <v>3930</v>
      </c>
      <c r="AB24" s="12">
        <v>3866</v>
      </c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</row>
    <row r="25" spans="1:55" x14ac:dyDescent="0.25">
      <c r="A25" s="20">
        <v>19</v>
      </c>
      <c r="B25" s="16">
        <f t="shared" si="1"/>
        <v>8047</v>
      </c>
      <c r="C25" s="17">
        <f t="shared" si="1"/>
        <v>3943</v>
      </c>
      <c r="D25" s="17">
        <f t="shared" si="1"/>
        <v>4104</v>
      </c>
      <c r="E25" s="16">
        <f t="shared" si="1"/>
        <v>8786</v>
      </c>
      <c r="F25" s="17">
        <f t="shared" si="1"/>
        <v>4360</v>
      </c>
      <c r="G25" s="17">
        <f t="shared" si="1"/>
        <v>4426</v>
      </c>
      <c r="H25" s="16">
        <f t="shared" si="1"/>
        <v>9067</v>
      </c>
      <c r="I25" s="17">
        <f t="shared" si="1"/>
        <v>4565</v>
      </c>
      <c r="J25" s="17">
        <f t="shared" si="1"/>
        <v>4502</v>
      </c>
      <c r="K25" s="4">
        <v>1111</v>
      </c>
      <c r="L25" s="5">
        <v>562</v>
      </c>
      <c r="M25" s="5">
        <v>549</v>
      </c>
      <c r="N25" s="4">
        <v>1186</v>
      </c>
      <c r="O25" s="5">
        <v>605</v>
      </c>
      <c r="P25" s="5">
        <v>581</v>
      </c>
      <c r="Q25" s="4">
        <v>1223</v>
      </c>
      <c r="R25" s="5">
        <v>630</v>
      </c>
      <c r="S25" s="5">
        <v>593</v>
      </c>
      <c r="T25" s="4">
        <v>6936</v>
      </c>
      <c r="U25" s="5">
        <v>3381</v>
      </c>
      <c r="V25" s="5">
        <v>3555</v>
      </c>
      <c r="W25" s="4">
        <v>7600</v>
      </c>
      <c r="X25" s="5">
        <v>3755</v>
      </c>
      <c r="Y25" s="5">
        <v>3845</v>
      </c>
      <c r="Z25" s="4">
        <v>7844</v>
      </c>
      <c r="AA25" s="5">
        <v>3935</v>
      </c>
      <c r="AB25" s="12">
        <v>3909</v>
      </c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</row>
    <row r="26" spans="1:55" x14ac:dyDescent="0.25">
      <c r="A26" s="20" t="s">
        <v>45</v>
      </c>
      <c r="B26" s="16">
        <f t="shared" si="1"/>
        <v>42256</v>
      </c>
      <c r="C26" s="17">
        <f t="shared" si="1"/>
        <v>20502</v>
      </c>
      <c r="D26" s="17">
        <f t="shared" si="1"/>
        <v>21754</v>
      </c>
      <c r="E26" s="16">
        <f t="shared" si="1"/>
        <v>42335</v>
      </c>
      <c r="F26" s="17">
        <f t="shared" si="1"/>
        <v>20701</v>
      </c>
      <c r="G26" s="17">
        <f t="shared" si="1"/>
        <v>21634</v>
      </c>
      <c r="H26" s="16">
        <f t="shared" si="1"/>
        <v>45023</v>
      </c>
      <c r="I26" s="17">
        <f t="shared" si="1"/>
        <v>22373</v>
      </c>
      <c r="J26" s="17">
        <f t="shared" si="1"/>
        <v>22650</v>
      </c>
      <c r="K26" s="4">
        <v>5393</v>
      </c>
      <c r="L26" s="5">
        <v>2708</v>
      </c>
      <c r="M26" s="5">
        <v>2685</v>
      </c>
      <c r="N26" s="4">
        <v>5693</v>
      </c>
      <c r="O26" s="5">
        <v>2887</v>
      </c>
      <c r="P26" s="5">
        <v>2806</v>
      </c>
      <c r="Q26" s="4">
        <v>5674</v>
      </c>
      <c r="R26" s="5">
        <v>2908</v>
      </c>
      <c r="S26" s="5">
        <v>2766</v>
      </c>
      <c r="T26" s="4">
        <v>36863</v>
      </c>
      <c r="U26" s="5">
        <v>17794</v>
      </c>
      <c r="V26" s="5">
        <v>19069</v>
      </c>
      <c r="W26" s="4">
        <v>36642</v>
      </c>
      <c r="X26" s="5">
        <v>17814</v>
      </c>
      <c r="Y26" s="5">
        <v>18828</v>
      </c>
      <c r="Z26" s="4">
        <v>39349</v>
      </c>
      <c r="AA26" s="5">
        <v>19465</v>
      </c>
      <c r="AB26" s="12">
        <v>19884</v>
      </c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</row>
    <row r="27" spans="1:55" x14ac:dyDescent="0.25">
      <c r="A27" s="20" t="s">
        <v>46</v>
      </c>
      <c r="B27" s="16">
        <f t="shared" si="1"/>
        <v>49033</v>
      </c>
      <c r="C27" s="17">
        <f t="shared" si="1"/>
        <v>23134</v>
      </c>
      <c r="D27" s="17">
        <f t="shared" si="1"/>
        <v>25899</v>
      </c>
      <c r="E27" s="16">
        <f t="shared" si="1"/>
        <v>42433</v>
      </c>
      <c r="F27" s="17">
        <f t="shared" si="1"/>
        <v>20609</v>
      </c>
      <c r="G27" s="17">
        <f t="shared" si="1"/>
        <v>21824</v>
      </c>
      <c r="H27" s="16">
        <f t="shared" si="1"/>
        <v>42237</v>
      </c>
      <c r="I27" s="17">
        <f t="shared" si="1"/>
        <v>20565</v>
      </c>
      <c r="J27" s="17">
        <f t="shared" si="1"/>
        <v>21672</v>
      </c>
      <c r="K27" s="4">
        <v>5477</v>
      </c>
      <c r="L27" s="5">
        <v>2746</v>
      </c>
      <c r="M27" s="5">
        <v>2731</v>
      </c>
      <c r="N27" s="4">
        <v>5367</v>
      </c>
      <c r="O27" s="5">
        <v>2680</v>
      </c>
      <c r="P27" s="5">
        <v>2687</v>
      </c>
      <c r="Q27" s="4">
        <v>5148</v>
      </c>
      <c r="R27" s="5">
        <v>2596</v>
      </c>
      <c r="S27" s="5">
        <v>2552</v>
      </c>
      <c r="T27" s="4">
        <v>43556</v>
      </c>
      <c r="U27" s="5">
        <v>20388</v>
      </c>
      <c r="V27" s="5">
        <v>23168</v>
      </c>
      <c r="W27" s="4">
        <v>37066</v>
      </c>
      <c r="X27" s="5">
        <v>17929</v>
      </c>
      <c r="Y27" s="5">
        <v>19137</v>
      </c>
      <c r="Z27" s="4">
        <v>37089</v>
      </c>
      <c r="AA27" s="5">
        <v>17969</v>
      </c>
      <c r="AB27" s="12">
        <v>19120</v>
      </c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</row>
    <row r="28" spans="1:55" x14ac:dyDescent="0.25">
      <c r="A28" s="20" t="s">
        <v>47</v>
      </c>
      <c r="B28" s="16">
        <f t="shared" si="1"/>
        <v>48898</v>
      </c>
      <c r="C28" s="17">
        <f t="shared" si="1"/>
        <v>23189</v>
      </c>
      <c r="D28" s="17">
        <f t="shared" si="1"/>
        <v>25709</v>
      </c>
      <c r="E28" s="16">
        <f t="shared" si="1"/>
        <v>46961</v>
      </c>
      <c r="F28" s="17">
        <f t="shared" si="1"/>
        <v>22070</v>
      </c>
      <c r="G28" s="17">
        <f t="shared" si="1"/>
        <v>24891</v>
      </c>
      <c r="H28" s="16">
        <f t="shared" si="1"/>
        <v>40799</v>
      </c>
      <c r="I28" s="17">
        <f t="shared" si="1"/>
        <v>19846</v>
      </c>
      <c r="J28" s="17">
        <f t="shared" si="1"/>
        <v>20953</v>
      </c>
      <c r="K28" s="4">
        <v>5190</v>
      </c>
      <c r="L28" s="5">
        <v>2463</v>
      </c>
      <c r="M28" s="5">
        <v>2727</v>
      </c>
      <c r="N28" s="4">
        <v>5468</v>
      </c>
      <c r="O28" s="5">
        <v>2717</v>
      </c>
      <c r="P28" s="5">
        <v>2751</v>
      </c>
      <c r="Q28" s="4">
        <v>4940</v>
      </c>
      <c r="R28" s="5">
        <v>2431</v>
      </c>
      <c r="S28" s="5">
        <v>2509</v>
      </c>
      <c r="T28" s="4">
        <v>43708</v>
      </c>
      <c r="U28" s="5">
        <v>20726</v>
      </c>
      <c r="V28" s="5">
        <v>22982</v>
      </c>
      <c r="W28" s="4">
        <v>41493</v>
      </c>
      <c r="X28" s="5">
        <v>19353</v>
      </c>
      <c r="Y28" s="5">
        <v>22140</v>
      </c>
      <c r="Z28" s="4">
        <v>35859</v>
      </c>
      <c r="AA28" s="5">
        <v>17415</v>
      </c>
      <c r="AB28" s="12">
        <v>18444</v>
      </c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</row>
    <row r="29" spans="1:55" x14ac:dyDescent="0.25">
      <c r="A29" s="20" t="s">
        <v>48</v>
      </c>
      <c r="B29" s="16">
        <f t="shared" si="1"/>
        <v>40630</v>
      </c>
      <c r="C29" s="17">
        <f t="shared" si="1"/>
        <v>19483</v>
      </c>
      <c r="D29" s="17">
        <f t="shared" si="1"/>
        <v>21147</v>
      </c>
      <c r="E29" s="16">
        <f t="shared" si="1"/>
        <v>46552</v>
      </c>
      <c r="F29" s="17">
        <f t="shared" si="1"/>
        <v>21959</v>
      </c>
      <c r="G29" s="17">
        <f t="shared" si="1"/>
        <v>24593</v>
      </c>
      <c r="H29" s="16">
        <f t="shared" si="1"/>
        <v>44225</v>
      </c>
      <c r="I29" s="17">
        <f t="shared" si="1"/>
        <v>20676</v>
      </c>
      <c r="J29" s="17">
        <f t="shared" si="1"/>
        <v>23549</v>
      </c>
      <c r="K29" s="4">
        <v>4537</v>
      </c>
      <c r="L29" s="5">
        <v>2196</v>
      </c>
      <c r="M29" s="5">
        <v>2341</v>
      </c>
      <c r="N29" s="4">
        <v>5172</v>
      </c>
      <c r="O29" s="5">
        <v>2439</v>
      </c>
      <c r="P29" s="5">
        <v>2733</v>
      </c>
      <c r="Q29" s="4">
        <v>5235</v>
      </c>
      <c r="R29" s="5">
        <v>2558</v>
      </c>
      <c r="S29" s="5">
        <v>2677</v>
      </c>
      <c r="T29" s="4">
        <v>36093</v>
      </c>
      <c r="U29" s="5">
        <v>17287</v>
      </c>
      <c r="V29" s="5">
        <v>18806</v>
      </c>
      <c r="W29" s="4">
        <v>41380</v>
      </c>
      <c r="X29" s="5">
        <v>19520</v>
      </c>
      <c r="Y29" s="5">
        <v>21860</v>
      </c>
      <c r="Z29" s="4">
        <v>38990</v>
      </c>
      <c r="AA29" s="5">
        <v>18118</v>
      </c>
      <c r="AB29" s="12">
        <v>20872</v>
      </c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</row>
    <row r="30" spans="1:55" x14ac:dyDescent="0.25">
      <c r="A30" s="20" t="s">
        <v>49</v>
      </c>
      <c r="B30" s="16">
        <f t="shared" si="1"/>
        <v>32072</v>
      </c>
      <c r="C30" s="17">
        <f t="shared" si="1"/>
        <v>15516</v>
      </c>
      <c r="D30" s="17">
        <f t="shared" si="1"/>
        <v>16556</v>
      </c>
      <c r="E30" s="16">
        <f t="shared" si="1"/>
        <v>38651</v>
      </c>
      <c r="F30" s="17">
        <f t="shared" si="1"/>
        <v>18424</v>
      </c>
      <c r="G30" s="17">
        <f t="shared" si="1"/>
        <v>20227</v>
      </c>
      <c r="H30" s="16">
        <f t="shared" si="1"/>
        <v>43894</v>
      </c>
      <c r="I30" s="17">
        <f t="shared" si="1"/>
        <v>20574</v>
      </c>
      <c r="J30" s="17">
        <f t="shared" si="1"/>
        <v>23320</v>
      </c>
      <c r="K30" s="4">
        <v>4082</v>
      </c>
      <c r="L30" s="5">
        <v>1955</v>
      </c>
      <c r="M30" s="5">
        <v>2127</v>
      </c>
      <c r="N30" s="4">
        <v>4396</v>
      </c>
      <c r="O30" s="5">
        <v>2108</v>
      </c>
      <c r="P30" s="5">
        <v>2288</v>
      </c>
      <c r="Q30" s="4">
        <v>4981</v>
      </c>
      <c r="R30" s="5">
        <v>2321</v>
      </c>
      <c r="S30" s="5">
        <v>2660</v>
      </c>
      <c r="T30" s="4">
        <v>27990</v>
      </c>
      <c r="U30" s="5">
        <v>13561</v>
      </c>
      <c r="V30" s="5">
        <v>14429</v>
      </c>
      <c r="W30" s="4">
        <v>34255</v>
      </c>
      <c r="X30" s="5">
        <v>16316</v>
      </c>
      <c r="Y30" s="5">
        <v>17939</v>
      </c>
      <c r="Z30" s="4">
        <v>38913</v>
      </c>
      <c r="AA30" s="5">
        <v>18253</v>
      </c>
      <c r="AB30" s="12">
        <v>20660</v>
      </c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</row>
    <row r="31" spans="1:55" x14ac:dyDescent="0.25">
      <c r="A31" s="20" t="s">
        <v>50</v>
      </c>
      <c r="B31" s="16">
        <f t="shared" si="1"/>
        <v>22642</v>
      </c>
      <c r="C31" s="17">
        <f t="shared" si="1"/>
        <v>10486</v>
      </c>
      <c r="D31" s="17">
        <f t="shared" si="1"/>
        <v>12156</v>
      </c>
      <c r="E31" s="16">
        <f t="shared" si="1"/>
        <v>30704</v>
      </c>
      <c r="F31" s="17">
        <f t="shared" si="1"/>
        <v>14739</v>
      </c>
      <c r="G31" s="17">
        <f t="shared" si="1"/>
        <v>15965</v>
      </c>
      <c r="H31" s="16">
        <f t="shared" si="1"/>
        <v>36699</v>
      </c>
      <c r="I31" s="17">
        <f t="shared" si="1"/>
        <v>17362</v>
      </c>
      <c r="J31" s="17">
        <f t="shared" si="1"/>
        <v>19337</v>
      </c>
      <c r="K31" s="4">
        <v>3109</v>
      </c>
      <c r="L31" s="5">
        <v>1476</v>
      </c>
      <c r="M31" s="5">
        <v>1633</v>
      </c>
      <c r="N31" s="4">
        <v>3996</v>
      </c>
      <c r="O31" s="5">
        <v>1910</v>
      </c>
      <c r="P31" s="5">
        <v>2086</v>
      </c>
      <c r="Q31" s="4">
        <v>4168</v>
      </c>
      <c r="R31" s="5">
        <v>1961</v>
      </c>
      <c r="S31" s="5">
        <v>2207</v>
      </c>
      <c r="T31" s="4">
        <v>19533</v>
      </c>
      <c r="U31" s="5">
        <v>9010</v>
      </c>
      <c r="V31" s="5">
        <v>10523</v>
      </c>
      <c r="W31" s="4">
        <v>26708</v>
      </c>
      <c r="X31" s="5">
        <v>12829</v>
      </c>
      <c r="Y31" s="5">
        <v>13879</v>
      </c>
      <c r="Z31" s="4">
        <v>32531</v>
      </c>
      <c r="AA31" s="5">
        <v>15401</v>
      </c>
      <c r="AB31" s="12">
        <v>17130</v>
      </c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</row>
    <row r="32" spans="1:55" x14ac:dyDescent="0.25">
      <c r="A32" s="20" t="s">
        <v>51</v>
      </c>
      <c r="B32" s="16">
        <f t="shared" si="1"/>
        <v>18063</v>
      </c>
      <c r="C32" s="17">
        <f t="shared" si="1"/>
        <v>7948</v>
      </c>
      <c r="D32" s="17">
        <f t="shared" si="1"/>
        <v>10115</v>
      </c>
      <c r="E32" s="16">
        <f t="shared" si="1"/>
        <v>21748</v>
      </c>
      <c r="F32" s="17">
        <f t="shared" si="1"/>
        <v>9969</v>
      </c>
      <c r="G32" s="17">
        <f t="shared" si="1"/>
        <v>11779</v>
      </c>
      <c r="H32" s="16">
        <f t="shared" si="1"/>
        <v>29148</v>
      </c>
      <c r="I32" s="17">
        <f t="shared" si="1"/>
        <v>13866</v>
      </c>
      <c r="J32" s="17">
        <f t="shared" si="1"/>
        <v>15282</v>
      </c>
      <c r="K32" s="4">
        <v>2441</v>
      </c>
      <c r="L32" s="5">
        <v>1173</v>
      </c>
      <c r="M32" s="5">
        <v>1268</v>
      </c>
      <c r="N32" s="4">
        <v>3085</v>
      </c>
      <c r="O32" s="5">
        <v>1470</v>
      </c>
      <c r="P32" s="5">
        <v>1615</v>
      </c>
      <c r="Q32" s="4">
        <v>3780</v>
      </c>
      <c r="R32" s="5">
        <v>1774</v>
      </c>
      <c r="S32" s="5">
        <v>2006</v>
      </c>
      <c r="T32" s="4">
        <v>15622</v>
      </c>
      <c r="U32" s="5">
        <v>6775</v>
      </c>
      <c r="V32" s="5">
        <v>8847</v>
      </c>
      <c r="W32" s="4">
        <v>18663</v>
      </c>
      <c r="X32" s="5">
        <v>8499</v>
      </c>
      <c r="Y32" s="5">
        <v>10164</v>
      </c>
      <c r="Z32" s="4">
        <v>25368</v>
      </c>
      <c r="AA32" s="5">
        <v>12092</v>
      </c>
      <c r="AB32" s="12">
        <v>13276</v>
      </c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</row>
    <row r="33" spans="1:55" x14ac:dyDescent="0.25">
      <c r="A33" s="20" t="s">
        <v>52</v>
      </c>
      <c r="B33" s="16">
        <f t="shared" si="1"/>
        <v>15544</v>
      </c>
      <c r="C33" s="17">
        <f t="shared" si="1"/>
        <v>6844</v>
      </c>
      <c r="D33" s="17">
        <f t="shared" si="1"/>
        <v>8700</v>
      </c>
      <c r="E33" s="16">
        <f t="shared" si="1"/>
        <v>17235</v>
      </c>
      <c r="F33" s="17">
        <f t="shared" si="1"/>
        <v>7461</v>
      </c>
      <c r="G33" s="17">
        <f t="shared" si="1"/>
        <v>9774</v>
      </c>
      <c r="H33" s="16">
        <f t="shared" si="1"/>
        <v>20677</v>
      </c>
      <c r="I33" s="17">
        <f t="shared" si="1"/>
        <v>9315</v>
      </c>
      <c r="J33" s="17">
        <f t="shared" si="1"/>
        <v>11362</v>
      </c>
      <c r="K33" s="4">
        <v>1837</v>
      </c>
      <c r="L33" s="5">
        <v>896</v>
      </c>
      <c r="M33" s="5">
        <v>941</v>
      </c>
      <c r="N33" s="4">
        <v>2392</v>
      </c>
      <c r="O33" s="5">
        <v>1150</v>
      </c>
      <c r="P33" s="5">
        <v>1242</v>
      </c>
      <c r="Q33" s="4">
        <v>2923</v>
      </c>
      <c r="R33" s="5">
        <v>1363</v>
      </c>
      <c r="S33" s="5">
        <v>1560</v>
      </c>
      <c r="T33" s="4">
        <v>13707</v>
      </c>
      <c r="U33" s="5">
        <v>5948</v>
      </c>
      <c r="V33" s="5">
        <v>7759</v>
      </c>
      <c r="W33" s="4">
        <v>14843</v>
      </c>
      <c r="X33" s="5">
        <v>6311</v>
      </c>
      <c r="Y33" s="5">
        <v>8532</v>
      </c>
      <c r="Z33" s="4">
        <v>17754</v>
      </c>
      <c r="AA33" s="5">
        <v>7952</v>
      </c>
      <c r="AB33" s="12">
        <v>9802</v>
      </c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</row>
    <row r="34" spans="1:55" x14ac:dyDescent="0.25">
      <c r="A34" s="20" t="s">
        <v>53</v>
      </c>
      <c r="B34" s="16">
        <f t="shared" si="1"/>
        <v>12364</v>
      </c>
      <c r="C34" s="17">
        <f t="shared" si="1"/>
        <v>5449</v>
      </c>
      <c r="D34" s="17">
        <f t="shared" si="1"/>
        <v>6915</v>
      </c>
      <c r="E34" s="16">
        <f t="shared" si="1"/>
        <v>14726</v>
      </c>
      <c r="F34" s="17">
        <f t="shared" si="1"/>
        <v>6345</v>
      </c>
      <c r="G34" s="17">
        <f t="shared" si="1"/>
        <v>8381</v>
      </c>
      <c r="H34" s="16">
        <f t="shared" si="1"/>
        <v>16398</v>
      </c>
      <c r="I34" s="17">
        <f t="shared" si="1"/>
        <v>6907</v>
      </c>
      <c r="J34" s="17">
        <f t="shared" si="1"/>
        <v>9491</v>
      </c>
      <c r="K34" s="4">
        <v>1336</v>
      </c>
      <c r="L34" s="5">
        <v>625</v>
      </c>
      <c r="M34" s="5">
        <v>711</v>
      </c>
      <c r="N34" s="4">
        <v>1771</v>
      </c>
      <c r="O34" s="5">
        <v>861</v>
      </c>
      <c r="P34" s="5">
        <v>910</v>
      </c>
      <c r="Q34" s="4">
        <v>2226</v>
      </c>
      <c r="R34" s="5">
        <v>1032</v>
      </c>
      <c r="S34" s="5">
        <v>1194</v>
      </c>
      <c r="T34" s="4">
        <v>11028</v>
      </c>
      <c r="U34" s="5">
        <v>4824</v>
      </c>
      <c r="V34" s="5">
        <v>6204</v>
      </c>
      <c r="W34" s="4">
        <v>12955</v>
      </c>
      <c r="X34" s="5">
        <v>5484</v>
      </c>
      <c r="Y34" s="5">
        <v>7471</v>
      </c>
      <c r="Z34" s="4">
        <v>14172</v>
      </c>
      <c r="AA34" s="5">
        <v>5875</v>
      </c>
      <c r="AB34" s="12">
        <v>8297</v>
      </c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</row>
    <row r="35" spans="1:55" x14ac:dyDescent="0.25">
      <c r="A35" s="20" t="s">
        <v>54</v>
      </c>
      <c r="B35" s="16">
        <f t="shared" si="1"/>
        <v>8505</v>
      </c>
      <c r="C35" s="17">
        <f t="shared" si="1"/>
        <v>3852</v>
      </c>
      <c r="D35" s="17">
        <f t="shared" si="1"/>
        <v>4653</v>
      </c>
      <c r="E35" s="16">
        <f t="shared" si="1"/>
        <v>11463</v>
      </c>
      <c r="F35" s="17">
        <f t="shared" si="1"/>
        <v>4947</v>
      </c>
      <c r="G35" s="17">
        <f t="shared" si="1"/>
        <v>6516</v>
      </c>
      <c r="H35" s="16">
        <f t="shared" si="1"/>
        <v>13724</v>
      </c>
      <c r="I35" s="17">
        <f t="shared" si="1"/>
        <v>5754</v>
      </c>
      <c r="J35" s="17">
        <f t="shared" si="1"/>
        <v>7970</v>
      </c>
      <c r="K35" s="4">
        <v>1065</v>
      </c>
      <c r="L35" s="5">
        <v>497</v>
      </c>
      <c r="M35" s="5">
        <v>568</v>
      </c>
      <c r="N35" s="4">
        <v>1240</v>
      </c>
      <c r="O35" s="5">
        <v>575</v>
      </c>
      <c r="P35" s="5">
        <v>665</v>
      </c>
      <c r="Q35" s="4">
        <v>1637</v>
      </c>
      <c r="R35" s="5">
        <v>782</v>
      </c>
      <c r="S35" s="5">
        <v>855</v>
      </c>
      <c r="T35" s="4">
        <v>7440</v>
      </c>
      <c r="U35" s="5">
        <v>3355</v>
      </c>
      <c r="V35" s="5">
        <v>4085</v>
      </c>
      <c r="W35" s="4">
        <v>10223</v>
      </c>
      <c r="X35" s="5">
        <v>4372</v>
      </c>
      <c r="Y35" s="5">
        <v>5851</v>
      </c>
      <c r="Z35" s="4">
        <v>12087</v>
      </c>
      <c r="AA35" s="5">
        <v>4972</v>
      </c>
      <c r="AB35" s="12">
        <v>7115</v>
      </c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</row>
    <row r="36" spans="1:55" x14ac:dyDescent="0.25">
      <c r="A36" s="20" t="s">
        <v>55</v>
      </c>
      <c r="B36" s="16">
        <f t="shared" si="1"/>
        <v>6100</v>
      </c>
      <c r="C36" s="17">
        <f t="shared" si="1"/>
        <v>2698</v>
      </c>
      <c r="D36" s="17">
        <f t="shared" si="1"/>
        <v>3402</v>
      </c>
      <c r="E36" s="16">
        <f t="shared" si="1"/>
        <v>7570</v>
      </c>
      <c r="F36" s="17">
        <f t="shared" si="1"/>
        <v>3340</v>
      </c>
      <c r="G36" s="17">
        <f t="shared" si="1"/>
        <v>4230</v>
      </c>
      <c r="H36" s="16">
        <f t="shared" si="1"/>
        <v>10299</v>
      </c>
      <c r="I36" s="17">
        <f t="shared" si="1"/>
        <v>4316</v>
      </c>
      <c r="J36" s="17">
        <f t="shared" si="1"/>
        <v>5983</v>
      </c>
      <c r="K36" s="4">
        <v>736</v>
      </c>
      <c r="L36" s="5">
        <v>318</v>
      </c>
      <c r="M36" s="5">
        <v>418</v>
      </c>
      <c r="N36" s="4">
        <v>949</v>
      </c>
      <c r="O36" s="5">
        <v>429</v>
      </c>
      <c r="P36" s="5">
        <v>520</v>
      </c>
      <c r="Q36" s="4">
        <v>1089</v>
      </c>
      <c r="R36" s="5">
        <v>495</v>
      </c>
      <c r="S36" s="5">
        <v>594</v>
      </c>
      <c r="T36" s="4">
        <v>5364</v>
      </c>
      <c r="U36" s="5">
        <v>2380</v>
      </c>
      <c r="V36" s="5">
        <v>2984</v>
      </c>
      <c r="W36" s="4">
        <v>6621</v>
      </c>
      <c r="X36" s="5">
        <v>2911</v>
      </c>
      <c r="Y36" s="5">
        <v>3710</v>
      </c>
      <c r="Z36" s="4">
        <v>9210</v>
      </c>
      <c r="AA36" s="5">
        <v>3821</v>
      </c>
      <c r="AB36" s="12">
        <v>5389</v>
      </c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</row>
    <row r="37" spans="1:55" x14ac:dyDescent="0.25">
      <c r="A37" s="20" t="s">
        <v>56</v>
      </c>
      <c r="B37" s="16">
        <f t="shared" si="1"/>
        <v>3413</v>
      </c>
      <c r="C37" s="17">
        <f t="shared" si="1"/>
        <v>1479</v>
      </c>
      <c r="D37" s="17">
        <f t="shared" si="1"/>
        <v>1934</v>
      </c>
      <c r="E37" s="16">
        <f t="shared" si="1"/>
        <v>5145</v>
      </c>
      <c r="F37" s="17">
        <f t="shared" si="1"/>
        <v>2194</v>
      </c>
      <c r="G37" s="17">
        <f t="shared" si="1"/>
        <v>2951</v>
      </c>
      <c r="H37" s="16">
        <f t="shared" si="1"/>
        <v>6428</v>
      </c>
      <c r="I37" s="17">
        <f t="shared" si="1"/>
        <v>2724</v>
      </c>
      <c r="J37" s="17">
        <f t="shared" si="1"/>
        <v>3704</v>
      </c>
      <c r="K37" s="4">
        <v>467</v>
      </c>
      <c r="L37" s="5">
        <v>198</v>
      </c>
      <c r="M37" s="5">
        <v>269</v>
      </c>
      <c r="N37" s="4">
        <v>624</v>
      </c>
      <c r="O37" s="5">
        <v>257</v>
      </c>
      <c r="P37" s="5">
        <v>367</v>
      </c>
      <c r="Q37" s="4">
        <v>786</v>
      </c>
      <c r="R37" s="5">
        <v>339</v>
      </c>
      <c r="S37" s="5">
        <v>447</v>
      </c>
      <c r="T37" s="4">
        <v>2946</v>
      </c>
      <c r="U37" s="5">
        <v>1281</v>
      </c>
      <c r="V37" s="5">
        <v>1665</v>
      </c>
      <c r="W37" s="4">
        <v>4521</v>
      </c>
      <c r="X37" s="5">
        <v>1937</v>
      </c>
      <c r="Y37" s="5">
        <v>2584</v>
      </c>
      <c r="Z37" s="4">
        <v>5642</v>
      </c>
      <c r="AA37" s="5">
        <v>2385</v>
      </c>
      <c r="AB37" s="12">
        <v>3257</v>
      </c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</row>
    <row r="38" spans="1:55" x14ac:dyDescent="0.25">
      <c r="A38" s="20" t="s">
        <v>57</v>
      </c>
      <c r="B38" s="16">
        <f t="shared" si="1"/>
        <v>1865</v>
      </c>
      <c r="C38" s="17">
        <f t="shared" si="1"/>
        <v>770</v>
      </c>
      <c r="D38" s="17">
        <f t="shared" si="1"/>
        <v>1095</v>
      </c>
      <c r="E38" s="16">
        <f t="shared" si="1"/>
        <v>2834</v>
      </c>
      <c r="F38" s="17">
        <f t="shared" si="1"/>
        <v>1172</v>
      </c>
      <c r="G38" s="17">
        <f t="shared" si="1"/>
        <v>1662</v>
      </c>
      <c r="H38" s="16">
        <f t="shared" si="1"/>
        <v>3987</v>
      </c>
      <c r="I38" s="17">
        <f t="shared" si="1"/>
        <v>1616</v>
      </c>
      <c r="J38" s="17">
        <f t="shared" si="1"/>
        <v>2371</v>
      </c>
      <c r="K38" s="4">
        <v>282</v>
      </c>
      <c r="L38" s="5">
        <v>122</v>
      </c>
      <c r="M38" s="5">
        <v>160</v>
      </c>
      <c r="N38" s="4">
        <v>412</v>
      </c>
      <c r="O38" s="5">
        <v>165</v>
      </c>
      <c r="P38" s="5">
        <v>247</v>
      </c>
      <c r="Q38" s="4">
        <v>477</v>
      </c>
      <c r="R38" s="5">
        <v>183</v>
      </c>
      <c r="S38" s="5">
        <v>294</v>
      </c>
      <c r="T38" s="4">
        <v>1583</v>
      </c>
      <c r="U38" s="5">
        <v>648</v>
      </c>
      <c r="V38" s="5">
        <v>935</v>
      </c>
      <c r="W38" s="4">
        <v>2422</v>
      </c>
      <c r="X38" s="5">
        <v>1007</v>
      </c>
      <c r="Y38" s="5">
        <v>1415</v>
      </c>
      <c r="Z38" s="4">
        <v>3510</v>
      </c>
      <c r="AA38" s="5">
        <v>1433</v>
      </c>
      <c r="AB38" s="12">
        <v>2077</v>
      </c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</row>
    <row r="39" spans="1:55" x14ac:dyDescent="0.25">
      <c r="A39" s="21" t="s">
        <v>58</v>
      </c>
      <c r="B39" s="16">
        <f t="shared" si="1"/>
        <v>1424</v>
      </c>
      <c r="C39" s="17">
        <f t="shared" si="1"/>
        <v>541</v>
      </c>
      <c r="D39" s="17">
        <f t="shared" si="1"/>
        <v>883</v>
      </c>
      <c r="E39" s="16">
        <f t="shared" si="1"/>
        <v>1927</v>
      </c>
      <c r="F39" s="17">
        <f t="shared" si="1"/>
        <v>721</v>
      </c>
      <c r="G39" s="17">
        <f t="shared" si="1"/>
        <v>1206</v>
      </c>
      <c r="H39" s="16">
        <f t="shared" si="1"/>
        <v>2822</v>
      </c>
      <c r="I39" s="17">
        <f t="shared" si="1"/>
        <v>1052</v>
      </c>
      <c r="J39" s="17">
        <f t="shared" si="1"/>
        <v>1770</v>
      </c>
      <c r="K39" s="4">
        <v>221</v>
      </c>
      <c r="L39" s="5">
        <v>89</v>
      </c>
      <c r="M39" s="5">
        <v>132</v>
      </c>
      <c r="N39" s="4">
        <v>330</v>
      </c>
      <c r="O39" s="5">
        <v>129</v>
      </c>
      <c r="P39" s="5">
        <v>201</v>
      </c>
      <c r="Q39" s="4">
        <v>446</v>
      </c>
      <c r="R39" s="5">
        <v>166</v>
      </c>
      <c r="S39" s="5">
        <v>280</v>
      </c>
      <c r="T39" s="4">
        <v>1203</v>
      </c>
      <c r="U39" s="5">
        <v>452</v>
      </c>
      <c r="V39" s="5">
        <v>751</v>
      </c>
      <c r="W39" s="4">
        <v>1597</v>
      </c>
      <c r="X39" s="5">
        <v>592</v>
      </c>
      <c r="Y39" s="5">
        <v>1005</v>
      </c>
      <c r="Z39" s="4">
        <v>2376</v>
      </c>
      <c r="AA39" s="5">
        <v>886</v>
      </c>
      <c r="AB39" s="12">
        <v>1490</v>
      </c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</row>
    <row r="40" spans="1:55" x14ac:dyDescent="0.25">
      <c r="A40" s="22" t="s">
        <v>42</v>
      </c>
      <c r="B40" s="18">
        <f t="shared" si="1"/>
        <v>473079</v>
      </c>
      <c r="C40" s="19">
        <f t="shared" si="1"/>
        <v>228081</v>
      </c>
      <c r="D40" s="19">
        <f t="shared" si="1"/>
        <v>244998</v>
      </c>
      <c r="E40" s="18">
        <f t="shared" si="1"/>
        <v>494547</v>
      </c>
      <c r="F40" s="19">
        <f t="shared" si="1"/>
        <v>238381</v>
      </c>
      <c r="G40" s="19">
        <f t="shared" si="1"/>
        <v>256166</v>
      </c>
      <c r="H40" s="18">
        <f t="shared" si="1"/>
        <v>507851</v>
      </c>
      <c r="I40" s="19">
        <f t="shared" si="1"/>
        <v>244327</v>
      </c>
      <c r="J40" s="19">
        <f t="shared" si="1"/>
        <v>263524</v>
      </c>
      <c r="K40" s="6">
        <v>59190</v>
      </c>
      <c r="L40" s="7">
        <v>29245</v>
      </c>
      <c r="M40" s="7">
        <v>29945</v>
      </c>
      <c r="N40" s="6">
        <v>63075</v>
      </c>
      <c r="O40" s="7">
        <v>31251</v>
      </c>
      <c r="P40" s="7">
        <v>31824</v>
      </c>
      <c r="Q40" s="6">
        <v>64027</v>
      </c>
      <c r="R40" s="7">
        <v>31527</v>
      </c>
      <c r="S40" s="7">
        <v>32500</v>
      </c>
      <c r="T40" s="6">
        <v>413889</v>
      </c>
      <c r="U40" s="7">
        <v>198836</v>
      </c>
      <c r="V40" s="7">
        <v>215053</v>
      </c>
      <c r="W40" s="6">
        <v>431472</v>
      </c>
      <c r="X40" s="7">
        <v>207130</v>
      </c>
      <c r="Y40" s="7">
        <v>224342</v>
      </c>
      <c r="Z40" s="6">
        <v>443824</v>
      </c>
      <c r="AA40" s="7">
        <v>212800</v>
      </c>
      <c r="AB40" s="13">
        <v>231024</v>
      </c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  <c r="BA40" s="9"/>
      <c r="BB40" s="9"/>
      <c r="BC40" s="9"/>
    </row>
    <row r="41" spans="1:55" x14ac:dyDescent="0.25">
      <c r="A41" s="14" t="s">
        <v>65</v>
      </c>
      <c r="B41" s="14"/>
      <c r="C41" s="14"/>
      <c r="D41" s="14"/>
      <c r="E41" s="14"/>
      <c r="F41" s="14"/>
      <c r="G41" s="14"/>
      <c r="H41" s="14"/>
      <c r="I41" s="14"/>
      <c r="J41" s="14"/>
    </row>
    <row r="43" spans="1:55" ht="20.25" x14ac:dyDescent="0.3">
      <c r="A43" s="27" t="s">
        <v>68</v>
      </c>
    </row>
    <row r="44" spans="1:55" x14ac:dyDescent="0.25">
      <c r="A44" s="55" t="str">
        <f>A3</f>
        <v>II Região Oeste</v>
      </c>
      <c r="B44" s="56"/>
      <c r="C44" s="56"/>
      <c r="D44" s="56"/>
      <c r="E44" s="56"/>
      <c r="F44" s="56"/>
      <c r="G44" s="56"/>
      <c r="H44" s="56"/>
      <c r="I44" s="56"/>
      <c r="J44" s="57"/>
    </row>
    <row r="45" spans="1:55" ht="18" customHeight="1" x14ac:dyDescent="0.25">
      <c r="B45" s="62" t="s">
        <v>77</v>
      </c>
      <c r="C45" t="s">
        <v>69</v>
      </c>
      <c r="F45" t="s">
        <v>70</v>
      </c>
      <c r="I45" s="58" t="s">
        <v>71</v>
      </c>
      <c r="J45" s="58"/>
    </row>
    <row r="46" spans="1:55" x14ac:dyDescent="0.25">
      <c r="B46" s="62"/>
      <c r="C46" s="28" t="s">
        <v>72</v>
      </c>
      <c r="D46" s="28" t="s">
        <v>73</v>
      </c>
      <c r="E46" s="28" t="s">
        <v>74</v>
      </c>
      <c r="F46" s="28" t="s">
        <v>42</v>
      </c>
      <c r="G46" s="28" t="s">
        <v>75</v>
      </c>
      <c r="H46" s="28" t="s">
        <v>76</v>
      </c>
      <c r="I46" s="59"/>
      <c r="J46" s="59"/>
    </row>
    <row r="47" spans="1:55" x14ac:dyDescent="0.25">
      <c r="A47">
        <v>2010</v>
      </c>
      <c r="C47" s="29">
        <f>SUM(B6:B20)/B40</f>
        <v>0.27484838684448054</v>
      </c>
      <c r="D47" s="29">
        <f>SUM(B21:B33)/B40</f>
        <v>0.6539774540827219</v>
      </c>
      <c r="E47" s="29">
        <f>SUM(B34:B39)/B40</f>
        <v>7.117415907279756E-2</v>
      </c>
      <c r="F47" s="29">
        <f>(SUM(B6:B20)+SUM(B34:B39))/SUM(B21:B33)</f>
        <v>0.52910470193902059</v>
      </c>
      <c r="G47" s="29">
        <f>SUM(B6:B20)/SUM(B21:B33)</f>
        <v>0.42027196064424999</v>
      </c>
      <c r="H47" s="29">
        <f>SUM(B34:B39)/SUM(B21:B33)</f>
        <v>0.10883274129477057</v>
      </c>
      <c r="I47" s="60">
        <f>SUM(B34:B39)/SUM(B6:B20)</f>
        <v>0.25895789271293984</v>
      </c>
      <c r="J47" s="60"/>
    </row>
    <row r="48" spans="1:55" x14ac:dyDescent="0.25">
      <c r="A48">
        <v>2015</v>
      </c>
      <c r="B48" s="35">
        <f>(((E40/B40)^(1/5))-1)*100</f>
        <v>0.891546782929864</v>
      </c>
      <c r="C48" s="29">
        <f>SUM(E6:E20)/E40</f>
        <v>0.24152810551878789</v>
      </c>
      <c r="D48" s="29">
        <f>SUM(E21:E33)/E40</f>
        <v>0.67017897186718345</v>
      </c>
      <c r="E48" s="29">
        <f>SUM(E34:E39)/E40</f>
        <v>8.8292922614028602E-2</v>
      </c>
      <c r="F48" s="29">
        <f>(SUM(E6:E20)+SUM(E34:E39))/SUM(E21:E33)</f>
        <v>0.49213873006773573</v>
      </c>
      <c r="G48" s="29">
        <f>SUM(E6:E20)/SUM(E21:E33)</f>
        <v>0.36039344064447026</v>
      </c>
      <c r="H48" s="29">
        <f>SUM(E34:E39)/SUM(E21:E33)</f>
        <v>0.13174528942326549</v>
      </c>
      <c r="I48" s="60">
        <f>SUM(E34:E39)/SUM(E6:E20)</f>
        <v>0.36555962058486191</v>
      </c>
      <c r="J48" s="60"/>
    </row>
    <row r="49" spans="1:11" x14ac:dyDescent="0.25">
      <c r="A49">
        <v>2020</v>
      </c>
      <c r="B49" s="35">
        <f>(((H40/E40)^(1/5))-1)*100</f>
        <v>0.5323299761478717</v>
      </c>
      <c r="C49" s="29">
        <f>SUM(H6:H20)/H40</f>
        <v>0.21154826907892277</v>
      </c>
      <c r="D49" s="29">
        <f>SUM(H21:H33)/H40</f>
        <v>0.68279475672982826</v>
      </c>
      <c r="E49" s="29">
        <f>SUM(H34:H39)/H40</f>
        <v>0.105656974191249</v>
      </c>
      <c r="F49" s="29">
        <f>(SUM(H6:H20)+SUM(H34:H39))/SUM(H21:H33)</f>
        <v>0.46456895010353044</v>
      </c>
      <c r="G49" s="29">
        <f>SUM(H6:H20)/SUM(H21:H33)</f>
        <v>0.30982702634113707</v>
      </c>
      <c r="H49" s="29">
        <f>SUM(H34:H39)/SUM(H21:H33)</f>
        <v>0.15474192376239337</v>
      </c>
      <c r="I49" s="60">
        <f>SUM(H34:H39)/SUM(H6:H20)</f>
        <v>0.49944617675803976</v>
      </c>
      <c r="J49" s="60"/>
    </row>
    <row r="51" spans="1:11" x14ac:dyDescent="0.25">
      <c r="A51" s="64" t="s">
        <v>86</v>
      </c>
      <c r="B51" s="64"/>
      <c r="C51" s="64"/>
      <c r="D51" s="64"/>
      <c r="E51" s="64"/>
      <c r="F51" s="64"/>
      <c r="G51" s="64"/>
      <c r="H51" s="64"/>
      <c r="I51" s="64"/>
    </row>
    <row r="52" spans="1:11" x14ac:dyDescent="0.25">
      <c r="A52" s="64"/>
      <c r="B52" s="64"/>
      <c r="C52" s="64"/>
      <c r="D52" s="64"/>
      <c r="E52" s="64"/>
      <c r="F52" s="64"/>
      <c r="G52" s="64"/>
      <c r="H52" s="64"/>
      <c r="I52" s="64"/>
    </row>
    <row r="53" spans="1:11" x14ac:dyDescent="0.25">
      <c r="A53" s="64"/>
      <c r="B53" s="64"/>
      <c r="C53" s="64"/>
      <c r="D53" s="64"/>
      <c r="E53" s="64"/>
      <c r="F53" s="64"/>
      <c r="G53" s="64"/>
      <c r="H53" s="64"/>
      <c r="I53" s="64"/>
    </row>
    <row r="54" spans="1:11" x14ac:dyDescent="0.25">
      <c r="A54" s="64"/>
      <c r="B54" s="64"/>
      <c r="C54" s="64"/>
      <c r="D54" s="64"/>
      <c r="E54" s="64"/>
      <c r="F54" s="64"/>
      <c r="G54" s="64"/>
      <c r="H54" s="64"/>
      <c r="I54" s="64"/>
    </row>
    <row r="55" spans="1:11" x14ac:dyDescent="0.25">
      <c r="A55" s="64"/>
      <c r="B55" s="64"/>
      <c r="C55" s="64"/>
      <c r="D55" s="64"/>
      <c r="E55" s="64"/>
      <c r="F55" s="64"/>
      <c r="G55" s="64"/>
      <c r="H55" s="64"/>
      <c r="I55" s="64"/>
    </row>
    <row r="58" spans="1:11" ht="20.25" x14ac:dyDescent="0.3">
      <c r="A58" s="27" t="s">
        <v>78</v>
      </c>
    </row>
    <row r="59" spans="1:11" x14ac:dyDescent="0.25">
      <c r="A59" s="55" t="str">
        <f>A3</f>
        <v>II Região Oeste</v>
      </c>
      <c r="B59" s="56"/>
      <c r="C59" s="56"/>
      <c r="D59" s="56"/>
      <c r="E59" s="56"/>
      <c r="F59" s="56"/>
      <c r="G59" s="56"/>
      <c r="H59" s="56"/>
      <c r="I59" s="56"/>
      <c r="J59" s="57"/>
      <c r="K59" s="63" t="s">
        <v>83</v>
      </c>
    </row>
    <row r="60" spans="1:11" x14ac:dyDescent="0.25">
      <c r="A60" s="50" t="s">
        <v>41</v>
      </c>
      <c r="B60" s="52">
        <v>2010</v>
      </c>
      <c r="C60" s="53"/>
      <c r="D60" s="54"/>
      <c r="E60" s="52">
        <v>2015</v>
      </c>
      <c r="F60" s="53"/>
      <c r="G60" s="54"/>
      <c r="H60" s="52">
        <v>2020</v>
      </c>
      <c r="I60" s="53"/>
      <c r="J60" s="54"/>
      <c r="K60" s="63"/>
    </row>
    <row r="61" spans="1:11" x14ac:dyDescent="0.25">
      <c r="A61" s="51"/>
      <c r="B61" s="15" t="s">
        <v>42</v>
      </c>
      <c r="C61" s="15" t="s">
        <v>43</v>
      </c>
      <c r="D61" s="15" t="s">
        <v>44</v>
      </c>
      <c r="E61" s="15" t="s">
        <v>42</v>
      </c>
      <c r="F61" s="15" t="s">
        <v>43</v>
      </c>
      <c r="G61" s="15" t="s">
        <v>44</v>
      </c>
      <c r="H61" s="15" t="s">
        <v>42</v>
      </c>
      <c r="I61" s="15" t="s">
        <v>43</v>
      </c>
      <c r="J61" s="15" t="s">
        <v>44</v>
      </c>
      <c r="K61" s="63"/>
    </row>
    <row r="62" spans="1:11" x14ac:dyDescent="0.25">
      <c r="A62" s="31" t="s">
        <v>79</v>
      </c>
      <c r="B62" s="32">
        <f>SUM(B6:B10)/$B$40</f>
        <v>8.9215543281354698E-2</v>
      </c>
      <c r="C62" s="32">
        <f>SUM(C6:C10)/$B$40*-1</f>
        <v>-4.5911993557101453E-2</v>
      </c>
      <c r="D62" s="32">
        <f t="shared" ref="D62" si="2">SUM(D6:D10)/$B$40</f>
        <v>4.3303549724253244E-2</v>
      </c>
      <c r="E62" s="32">
        <f>SUM(E6:E10)/$E$40</f>
        <v>7.5456933314730454E-2</v>
      </c>
      <c r="F62" s="32">
        <f>SUM(F6:F10)/$E$40*-1</f>
        <v>-3.8724327515888279E-2</v>
      </c>
      <c r="G62" s="32">
        <f t="shared" ref="G62" si="3">SUM(G6:G10)/$E$40</f>
        <v>3.6732605798842174E-2</v>
      </c>
      <c r="H62" s="32">
        <f>SUM(H6:H10)/$H$40</f>
        <v>7.2139269195098568E-2</v>
      </c>
      <c r="I62" s="32">
        <f>SUM(I6:I10)/$H$40*-1</f>
        <v>-3.6977381161009827E-2</v>
      </c>
      <c r="J62" s="32">
        <f t="shared" ref="J62" si="4">SUM(J6:J10)/$H$40</f>
        <v>3.5161888034088741E-2</v>
      </c>
      <c r="K62">
        <v>0</v>
      </c>
    </row>
    <row r="63" spans="1:11" x14ac:dyDescent="0.25">
      <c r="A63" s="31" t="s">
        <v>80</v>
      </c>
      <c r="B63" s="32">
        <f>SUM(B11:B15)/$B$40</f>
        <v>9.4692429805592726E-2</v>
      </c>
      <c r="C63" s="32">
        <f>SUM(C11:C15)/$B$40*-1</f>
        <v>-4.8537347884814161E-2</v>
      </c>
      <c r="D63" s="32">
        <f t="shared" ref="D63" si="5">SUM(D11:D15)/$B$40</f>
        <v>4.6155081920778558E-2</v>
      </c>
      <c r="E63" s="32">
        <f>SUM(E11:E15)/$E$40</f>
        <v>7.6625679662398111E-2</v>
      </c>
      <c r="F63" s="32">
        <f>SUM(F11:F15)/$E$40*-1</f>
        <v>-3.9440134102522104E-2</v>
      </c>
      <c r="G63" s="32">
        <f t="shared" ref="G63" si="6">SUM(G11:G15)/$E$40</f>
        <v>3.7185545559876007E-2</v>
      </c>
      <c r="H63" s="32">
        <f>SUM(H11:H15)/$H$40</f>
        <v>6.6326540658578986E-2</v>
      </c>
      <c r="I63" s="32">
        <f>SUM(I11:I15)/$H$40*-1</f>
        <v>-3.4021789855686019E-2</v>
      </c>
      <c r="J63" s="32">
        <f t="shared" ref="J63" si="7">SUM(J11:J15)/$H$40</f>
        <v>3.2304750802892974E-2</v>
      </c>
      <c r="K63">
        <v>5</v>
      </c>
    </row>
    <row r="64" spans="1:11" x14ac:dyDescent="0.25">
      <c r="A64" s="31" t="s">
        <v>81</v>
      </c>
      <c r="B64" s="32">
        <f>SUM(B16:B20)/$B$40</f>
        <v>9.0940413757533103E-2</v>
      </c>
      <c r="C64" s="32">
        <f>SUM(C16:C20)/$B$40*-1</f>
        <v>-4.5804189152340309E-2</v>
      </c>
      <c r="D64" s="32">
        <f t="shared" ref="D64" si="8">SUM(D16:D20)/$B$40</f>
        <v>4.5136224605192787E-2</v>
      </c>
      <c r="E64" s="32">
        <f>SUM(E16:E20)/$E$40</f>
        <v>8.944549254165933E-2</v>
      </c>
      <c r="F64" s="32">
        <f>SUM(F16:F20)/$E$40*-1</f>
        <v>-4.5708496866829644E-2</v>
      </c>
      <c r="G64" s="32">
        <f t="shared" ref="G64" si="9">SUM(G16:G20)/$E$40</f>
        <v>4.3736995674829693E-2</v>
      </c>
      <c r="H64" s="32">
        <f>SUM(H16:H20)/$H$40</f>
        <v>7.30824592252452E-2</v>
      </c>
      <c r="I64" s="32">
        <f>SUM(I16:I20)/$H$40*-1</f>
        <v>-3.7392857353830161E-2</v>
      </c>
      <c r="J64" s="32">
        <f t="shared" ref="J64" si="10">SUM(J16:J20)/$H$40</f>
        <v>3.5689601871415039E-2</v>
      </c>
      <c r="K64">
        <v>10</v>
      </c>
    </row>
    <row r="65" spans="1:11" x14ac:dyDescent="0.25">
      <c r="A65" s="31" t="s">
        <v>82</v>
      </c>
      <c r="B65" s="32">
        <f>SUM(B21:B25)/$B$40</f>
        <v>8.5070358227695583E-2</v>
      </c>
      <c r="C65" s="32">
        <f>SUM(C21:C25)/$B$40*-1</f>
        <v>-4.1935913452087283E-2</v>
      </c>
      <c r="D65" s="32">
        <f t="shared" ref="D65" si="11">SUM(D21:D25)/$B$40</f>
        <v>4.3134444775608301E-2</v>
      </c>
      <c r="E65" s="32">
        <f>SUM(E21:E25)/$E$40</f>
        <v>9.0620305046840849E-2</v>
      </c>
      <c r="F65" s="32">
        <f>SUM(F21:F25)/$E$40*-1</f>
        <v>-4.5433497726201956E-2</v>
      </c>
      <c r="G65" s="32">
        <f t="shared" ref="G65" si="12">SUM(G21:G25)/$E$40</f>
        <v>4.5186807320638886E-2</v>
      </c>
      <c r="H65" s="32">
        <f>SUM(H21:H25)/$H$40</f>
        <v>8.6749853795699924E-2</v>
      </c>
      <c r="I65" s="32">
        <f>SUM(I21:I25)/$H$40*-1</f>
        <v>-4.3977465831513574E-2</v>
      </c>
      <c r="J65" s="32">
        <f t="shared" ref="J65" si="13">SUM(J21:J25)/$H$40</f>
        <v>4.2772387964186344E-2</v>
      </c>
      <c r="K65">
        <v>15</v>
      </c>
    </row>
    <row r="66" spans="1:11" x14ac:dyDescent="0.25">
      <c r="A66" s="31" t="s">
        <v>45</v>
      </c>
      <c r="B66" s="32">
        <f>B26/$B$40</f>
        <v>8.9321233874257791E-2</v>
      </c>
      <c r="C66" s="32">
        <f>C26/$B$40*-1</f>
        <v>-4.3337370713982235E-2</v>
      </c>
      <c r="D66" s="32">
        <f t="shared" ref="D66" si="14">D26/$B$40</f>
        <v>4.5983863160275557E-2</v>
      </c>
      <c r="E66" s="32">
        <f>E26/$E$40</f>
        <v>8.5603592782890203E-2</v>
      </c>
      <c r="F66" s="32">
        <f>F26/$E$40*-1</f>
        <v>-4.1858508898042046E-2</v>
      </c>
      <c r="G66" s="32">
        <f t="shared" ref="G66" si="15">G26/$E$40</f>
        <v>4.3745083884848157E-2</v>
      </c>
      <c r="H66" s="32">
        <f>H26/$H$40</f>
        <v>8.8653955589336239E-2</v>
      </c>
      <c r="I66" s="32">
        <f>I26/$H$40*-1</f>
        <v>-4.4054260009333449E-2</v>
      </c>
      <c r="J66" s="32">
        <f t="shared" ref="J66" si="16">J26/$H$40</f>
        <v>4.4599695580002797E-2</v>
      </c>
      <c r="K66">
        <v>20</v>
      </c>
    </row>
    <row r="67" spans="1:11" x14ac:dyDescent="0.25">
      <c r="A67" s="31" t="s">
        <v>46</v>
      </c>
      <c r="B67" s="32">
        <f t="shared" ref="B67:D80" si="17">B27/$B$40</f>
        <v>0.10364653683634234</v>
      </c>
      <c r="C67" s="32">
        <f t="shared" ref="C67:C80" si="18">C27/$B$40*-1</f>
        <v>-4.8900923524400786E-2</v>
      </c>
      <c r="D67" s="32">
        <f t="shared" si="17"/>
        <v>5.4745613311941554E-2</v>
      </c>
      <c r="E67" s="32">
        <f t="shared" ref="E67:G80" si="19">E27/$E$40</f>
        <v>8.5801753928342508E-2</v>
      </c>
      <c r="F67" s="32">
        <f t="shared" ref="F67:F80" si="20">F27/$E$40*-1</f>
        <v>-4.1672480067617437E-2</v>
      </c>
      <c r="G67" s="32">
        <f t="shared" si="19"/>
        <v>4.4129273860725064E-2</v>
      </c>
      <c r="H67" s="32">
        <f t="shared" ref="H67:J80" si="21">H27/$H$40</f>
        <v>8.316809457892177E-2</v>
      </c>
      <c r="I67" s="32">
        <f t="shared" ref="I67:I80" si="22">I27/$H$40*-1</f>
        <v>-4.0494160688863468E-2</v>
      </c>
      <c r="J67" s="32">
        <f t="shared" si="21"/>
        <v>4.2673933890058302E-2</v>
      </c>
      <c r="K67">
        <v>25</v>
      </c>
    </row>
    <row r="68" spans="1:11" x14ac:dyDescent="0.25">
      <c r="A68" s="31" t="s">
        <v>47</v>
      </c>
      <c r="B68" s="32">
        <f t="shared" si="17"/>
        <v>0.10336117223550401</v>
      </c>
      <c r="C68" s="32">
        <f t="shared" si="18"/>
        <v>-4.9017183176594183E-2</v>
      </c>
      <c r="D68" s="32">
        <f t="shared" si="17"/>
        <v>5.4343989058909824E-2</v>
      </c>
      <c r="E68" s="32">
        <f t="shared" si="19"/>
        <v>9.4957607669240746E-2</v>
      </c>
      <c r="F68" s="32">
        <f t="shared" si="20"/>
        <v>-4.4626698776860443E-2</v>
      </c>
      <c r="G68" s="32">
        <f t="shared" si="19"/>
        <v>5.0330908892380302E-2</v>
      </c>
      <c r="H68" s="32">
        <f t="shared" si="21"/>
        <v>8.0336555406999299E-2</v>
      </c>
      <c r="I68" s="32">
        <f t="shared" si="22"/>
        <v>-3.9078391102902232E-2</v>
      </c>
      <c r="J68" s="32">
        <f t="shared" si="21"/>
        <v>4.1258164304097067E-2</v>
      </c>
      <c r="K68">
        <v>30</v>
      </c>
    </row>
    <row r="69" spans="1:11" x14ac:dyDescent="0.25">
      <c r="A69" s="31" t="s">
        <v>48</v>
      </c>
      <c r="B69" s="32">
        <f t="shared" si="17"/>
        <v>8.5884175793049369E-2</v>
      </c>
      <c r="C69" s="32">
        <f t="shared" si="18"/>
        <v>-4.1183396430617296E-2</v>
      </c>
      <c r="D69" s="32">
        <f t="shared" si="17"/>
        <v>4.4700779362432067E-2</v>
      </c>
      <c r="E69" s="32">
        <f t="shared" si="19"/>
        <v>9.4130588194853065E-2</v>
      </c>
      <c r="F69" s="32">
        <f t="shared" si="20"/>
        <v>-4.4402250948848136E-2</v>
      </c>
      <c r="G69" s="32">
        <f t="shared" si="19"/>
        <v>4.9728337246004929E-2</v>
      </c>
      <c r="H69" s="32">
        <f t="shared" si="21"/>
        <v>8.7082628566252707E-2</v>
      </c>
      <c r="I69" s="32">
        <f t="shared" si="22"/>
        <v>-4.0712728733427718E-2</v>
      </c>
      <c r="J69" s="32">
        <f t="shared" si="21"/>
        <v>4.6369899832824982E-2</v>
      </c>
      <c r="K69">
        <v>35</v>
      </c>
    </row>
    <row r="70" spans="1:11" x14ac:dyDescent="0.25">
      <c r="A70" s="31" t="s">
        <v>49</v>
      </c>
      <c r="B70" s="32">
        <f t="shared" si="17"/>
        <v>6.7794173911756808E-2</v>
      </c>
      <c r="C70" s="32">
        <f t="shared" si="18"/>
        <v>-3.2797904789686291E-2</v>
      </c>
      <c r="D70" s="32">
        <f t="shared" si="17"/>
        <v>3.4996269122070524E-2</v>
      </c>
      <c r="E70" s="32">
        <f t="shared" si="19"/>
        <v>7.8154351355887303E-2</v>
      </c>
      <c r="F70" s="32">
        <f t="shared" si="20"/>
        <v>-3.7254295345032933E-2</v>
      </c>
      <c r="G70" s="32">
        <f t="shared" si="19"/>
        <v>4.0900056010854377E-2</v>
      </c>
      <c r="H70" s="32">
        <f t="shared" si="21"/>
        <v>8.6430862595525071E-2</v>
      </c>
      <c r="I70" s="32">
        <f t="shared" si="22"/>
        <v>-4.0511882422206512E-2</v>
      </c>
      <c r="J70" s="32">
        <f t="shared" si="21"/>
        <v>4.5918980173318552E-2</v>
      </c>
      <c r="K70">
        <v>40</v>
      </c>
    </row>
    <row r="71" spans="1:11" x14ac:dyDescent="0.25">
      <c r="A71" s="31" t="s">
        <v>50</v>
      </c>
      <c r="B71" s="32">
        <f t="shared" si="17"/>
        <v>4.78609280902344E-2</v>
      </c>
      <c r="C71" s="32">
        <f t="shared" si="18"/>
        <v>-2.216543114363563E-2</v>
      </c>
      <c r="D71" s="32">
        <f t="shared" si="17"/>
        <v>2.569549694659877E-2</v>
      </c>
      <c r="E71" s="32">
        <f t="shared" si="19"/>
        <v>6.2085100101709242E-2</v>
      </c>
      <c r="F71" s="32">
        <f t="shared" si="20"/>
        <v>-2.9803031865525419E-2</v>
      </c>
      <c r="G71" s="32">
        <f t="shared" si="19"/>
        <v>3.228206823618382E-2</v>
      </c>
      <c r="H71" s="32">
        <f t="shared" si="21"/>
        <v>7.2263321328499899E-2</v>
      </c>
      <c r="I71" s="32">
        <f t="shared" si="22"/>
        <v>-3.4187192700221129E-2</v>
      </c>
      <c r="J71" s="32">
        <f t="shared" si="21"/>
        <v>3.807612862827877E-2</v>
      </c>
      <c r="K71">
        <v>45</v>
      </c>
    </row>
    <row r="72" spans="1:11" x14ac:dyDescent="0.25">
      <c r="A72" s="31" t="s">
        <v>51</v>
      </c>
      <c r="B72" s="32">
        <f t="shared" si="17"/>
        <v>3.8181783592169595E-2</v>
      </c>
      <c r="C72" s="32">
        <f t="shared" si="18"/>
        <v>-1.680057664787488E-2</v>
      </c>
      <c r="D72" s="32">
        <f t="shared" si="17"/>
        <v>2.1381206944294715E-2</v>
      </c>
      <c r="E72" s="32">
        <f t="shared" si="19"/>
        <v>4.3975597870374306E-2</v>
      </c>
      <c r="F72" s="32">
        <f t="shared" si="20"/>
        <v>-2.0157841418510274E-2</v>
      </c>
      <c r="G72" s="32">
        <f t="shared" si="19"/>
        <v>2.3817756451864028E-2</v>
      </c>
      <c r="H72" s="32">
        <f t="shared" si="21"/>
        <v>5.7394787053683068E-2</v>
      </c>
      <c r="I72" s="32">
        <f t="shared" si="22"/>
        <v>-2.7303283837188465E-2</v>
      </c>
      <c r="J72" s="32">
        <f t="shared" si="21"/>
        <v>3.0091503216494602E-2</v>
      </c>
      <c r="K72">
        <v>50</v>
      </c>
    </row>
    <row r="73" spans="1:11" x14ac:dyDescent="0.25">
      <c r="A73" s="31" t="s">
        <v>52</v>
      </c>
      <c r="B73" s="32">
        <f t="shared" si="17"/>
        <v>3.2857091521712019E-2</v>
      </c>
      <c r="C73" s="32">
        <f t="shared" si="18"/>
        <v>-1.4466928356574696E-2</v>
      </c>
      <c r="D73" s="32">
        <f t="shared" si="17"/>
        <v>1.8390163165137325E-2</v>
      </c>
      <c r="E73" s="32">
        <f t="shared" si="19"/>
        <v>3.4850074917045296E-2</v>
      </c>
      <c r="F73" s="32">
        <f t="shared" si="20"/>
        <v>-1.5086533736935014E-2</v>
      </c>
      <c r="G73" s="32">
        <f t="shared" si="19"/>
        <v>1.9763541180110283E-2</v>
      </c>
      <c r="H73" s="32">
        <f t="shared" si="21"/>
        <v>4.0714697814910279E-2</v>
      </c>
      <c r="I73" s="32">
        <f t="shared" si="22"/>
        <v>-1.8341994010054131E-2</v>
      </c>
      <c r="J73" s="32">
        <f t="shared" si="21"/>
        <v>2.2372703804856148E-2</v>
      </c>
      <c r="K73">
        <v>55</v>
      </c>
    </row>
    <row r="74" spans="1:11" x14ac:dyDescent="0.25">
      <c r="A74" s="31" t="s">
        <v>53</v>
      </c>
      <c r="B74" s="32">
        <f t="shared" si="17"/>
        <v>2.6135169813075617E-2</v>
      </c>
      <c r="C74" s="32">
        <f t="shared" si="18"/>
        <v>-1.1518160814578538E-2</v>
      </c>
      <c r="D74" s="32">
        <f t="shared" si="17"/>
        <v>1.4617008998497079E-2</v>
      </c>
      <c r="E74" s="32">
        <f t="shared" si="19"/>
        <v>2.9776745182965421E-2</v>
      </c>
      <c r="F74" s="32">
        <f t="shared" si="20"/>
        <v>-1.28299231417843E-2</v>
      </c>
      <c r="G74" s="32">
        <f t="shared" si="19"/>
        <v>1.6946822041181121E-2</v>
      </c>
      <c r="H74" s="32">
        <f t="shared" si="21"/>
        <v>3.2288998151032484E-2</v>
      </c>
      <c r="I74" s="32">
        <f t="shared" si="22"/>
        <v>-1.3600445800047652E-2</v>
      </c>
      <c r="J74" s="32">
        <f t="shared" si="21"/>
        <v>1.8688552350984836E-2</v>
      </c>
      <c r="K74">
        <v>60</v>
      </c>
    </row>
    <row r="75" spans="1:11" x14ac:dyDescent="0.25">
      <c r="A75" s="31" t="s">
        <v>54</v>
      </c>
      <c r="B75" s="32">
        <f t="shared" si="17"/>
        <v>1.797796985281528E-2</v>
      </c>
      <c r="C75" s="32">
        <f t="shared" si="18"/>
        <v>-8.142403277253905E-3</v>
      </c>
      <c r="D75" s="32">
        <f t="shared" si="17"/>
        <v>9.835566575561375E-3</v>
      </c>
      <c r="E75" s="32">
        <f t="shared" si="19"/>
        <v>2.3178787860405583E-2</v>
      </c>
      <c r="F75" s="32">
        <f t="shared" si="20"/>
        <v>-1.0003093740332061E-2</v>
      </c>
      <c r="G75" s="32">
        <f t="shared" si="19"/>
        <v>1.3175694120073522E-2</v>
      </c>
      <c r="H75" s="32">
        <f t="shared" si="21"/>
        <v>2.702367426666483E-2</v>
      </c>
      <c r="I75" s="32">
        <f t="shared" si="22"/>
        <v>-1.1330094850655016E-2</v>
      </c>
      <c r="J75" s="32">
        <f t="shared" si="21"/>
        <v>1.5693579416009813E-2</v>
      </c>
      <c r="K75">
        <v>65</v>
      </c>
    </row>
    <row r="76" spans="1:11" x14ac:dyDescent="0.25">
      <c r="A76" s="31" t="s">
        <v>55</v>
      </c>
      <c r="B76" s="32">
        <f t="shared" si="17"/>
        <v>1.2894252334176744E-2</v>
      </c>
      <c r="C76" s="32">
        <f t="shared" si="18"/>
        <v>-5.7030643930506318E-3</v>
      </c>
      <c r="D76" s="32">
        <f t="shared" si="17"/>
        <v>7.1911879411261119E-3</v>
      </c>
      <c r="E76" s="32">
        <f t="shared" si="19"/>
        <v>1.5306937459938086E-2</v>
      </c>
      <c r="F76" s="32">
        <f t="shared" si="20"/>
        <v>-6.753655365415218E-3</v>
      </c>
      <c r="G76" s="32">
        <f t="shared" si="19"/>
        <v>8.5532820945228658E-3</v>
      </c>
      <c r="H76" s="32">
        <f t="shared" si="21"/>
        <v>2.0279570188893987E-2</v>
      </c>
      <c r="I76" s="32">
        <f t="shared" si="22"/>
        <v>-8.498555678732542E-3</v>
      </c>
      <c r="J76" s="32">
        <f t="shared" si="21"/>
        <v>1.1781014510161445E-2</v>
      </c>
      <c r="K76">
        <v>70</v>
      </c>
    </row>
    <row r="77" spans="1:11" x14ac:dyDescent="0.25">
      <c r="A77" s="31" t="s">
        <v>56</v>
      </c>
      <c r="B77" s="32">
        <f t="shared" si="17"/>
        <v>7.2144398715647913E-3</v>
      </c>
      <c r="C77" s="32">
        <f t="shared" si="18"/>
        <v>-3.126327738073345E-3</v>
      </c>
      <c r="D77" s="32">
        <f t="shared" si="17"/>
        <v>4.0881121334914467E-3</v>
      </c>
      <c r="E77" s="32">
        <f t="shared" si="19"/>
        <v>1.0403460136245898E-2</v>
      </c>
      <c r="F77" s="32">
        <f t="shared" si="20"/>
        <v>-4.436383195126045E-3</v>
      </c>
      <c r="G77" s="32">
        <f t="shared" si="19"/>
        <v>5.967076941119853E-3</v>
      </c>
      <c r="H77" s="32">
        <f t="shared" si="21"/>
        <v>1.2657255769901014E-2</v>
      </c>
      <c r="I77" s="32">
        <f t="shared" si="22"/>
        <v>-5.3637779584957005E-3</v>
      </c>
      <c r="J77" s="32">
        <f t="shared" si="21"/>
        <v>7.2934778114053141E-3</v>
      </c>
      <c r="K77">
        <v>75</v>
      </c>
    </row>
    <row r="78" spans="1:11" x14ac:dyDescent="0.25">
      <c r="A78" s="31" t="s">
        <v>57</v>
      </c>
      <c r="B78" s="32">
        <f t="shared" si="17"/>
        <v>3.9422591152851851E-3</v>
      </c>
      <c r="C78" s="32">
        <f t="shared" si="18"/>
        <v>-1.6276351307075562E-3</v>
      </c>
      <c r="D78" s="32">
        <f t="shared" si="17"/>
        <v>2.3146239845776287E-3</v>
      </c>
      <c r="E78" s="32">
        <f t="shared" si="19"/>
        <v>5.730496798079859E-3</v>
      </c>
      <c r="F78" s="32">
        <f t="shared" si="20"/>
        <v>-2.3698455354091725E-3</v>
      </c>
      <c r="G78" s="32">
        <f t="shared" si="19"/>
        <v>3.3606512626706865E-3</v>
      </c>
      <c r="H78" s="32">
        <f t="shared" si="21"/>
        <v>7.8507278709700288E-3</v>
      </c>
      <c r="I78" s="32">
        <f t="shared" si="22"/>
        <v>-3.1820356758183012E-3</v>
      </c>
      <c r="J78" s="32">
        <f t="shared" si="21"/>
        <v>4.6686921951517276E-3</v>
      </c>
      <c r="K78">
        <v>80</v>
      </c>
    </row>
    <row r="79" spans="1:11" x14ac:dyDescent="0.25">
      <c r="A79" s="34" t="s">
        <v>58</v>
      </c>
      <c r="B79" s="32">
        <f t="shared" si="17"/>
        <v>3.010068085879948E-3</v>
      </c>
      <c r="C79" s="32">
        <f t="shared" si="18"/>
        <v>-1.143572215211413E-3</v>
      </c>
      <c r="D79" s="32">
        <f t="shared" si="17"/>
        <v>1.8664958706685352E-3</v>
      </c>
      <c r="E79" s="32">
        <f t="shared" si="19"/>
        <v>3.8964951763937501E-3</v>
      </c>
      <c r="F79" s="32">
        <f t="shared" si="20"/>
        <v>-1.4578998558276565E-3</v>
      </c>
      <c r="G79" s="32">
        <f t="shared" si="19"/>
        <v>2.4385953205660936E-3</v>
      </c>
      <c r="H79" s="32">
        <f t="shared" si="21"/>
        <v>5.5567479437866616E-3</v>
      </c>
      <c r="I79" s="32">
        <f t="shared" si="22"/>
        <v>-2.071473719653993E-3</v>
      </c>
      <c r="J79" s="32">
        <f t="shared" si="21"/>
        <v>3.485274224132669E-3</v>
      </c>
      <c r="K79">
        <v>85</v>
      </c>
    </row>
    <row r="80" spans="1:11" x14ac:dyDescent="0.25">
      <c r="A80" s="22" t="s">
        <v>42</v>
      </c>
      <c r="B80" s="33">
        <f t="shared" si="17"/>
        <v>1</v>
      </c>
      <c r="C80" s="33">
        <f t="shared" si="18"/>
        <v>-0.4821203223985846</v>
      </c>
      <c r="D80" s="33">
        <f t="shared" si="17"/>
        <v>0.5178796776014154</v>
      </c>
      <c r="E80" s="33">
        <f t="shared" si="19"/>
        <v>1</v>
      </c>
      <c r="F80" s="33">
        <f t="shared" si="20"/>
        <v>-0.48201889810270815</v>
      </c>
      <c r="G80" s="33">
        <f t="shared" si="19"/>
        <v>0.51798110189729185</v>
      </c>
      <c r="H80" s="33">
        <f t="shared" si="21"/>
        <v>1</v>
      </c>
      <c r="I80" s="33">
        <f t="shared" si="22"/>
        <v>-0.48109977138963989</v>
      </c>
      <c r="J80" s="33">
        <f t="shared" si="21"/>
        <v>0.51890022861036011</v>
      </c>
    </row>
  </sheetData>
  <mergeCells count="39">
    <mergeCell ref="AU3:BC3"/>
    <mergeCell ref="A1:AB1"/>
    <mergeCell ref="A3:J3"/>
    <mergeCell ref="K3:S3"/>
    <mergeCell ref="T3:AB3"/>
    <mergeCell ref="AC3:AK3"/>
    <mergeCell ref="AL3:AT3"/>
    <mergeCell ref="I48:J48"/>
    <mergeCell ref="AI4:AK4"/>
    <mergeCell ref="AL4:AN4"/>
    <mergeCell ref="AO4:AQ4"/>
    <mergeCell ref="AR4:AT4"/>
    <mergeCell ref="Q4:S4"/>
    <mergeCell ref="T4:V4"/>
    <mergeCell ref="W4:Y4"/>
    <mergeCell ref="Z4:AB4"/>
    <mergeCell ref="AC4:AE4"/>
    <mergeCell ref="AF4:AH4"/>
    <mergeCell ref="H4:J4"/>
    <mergeCell ref="K4:M4"/>
    <mergeCell ref="N4:P4"/>
    <mergeCell ref="BA4:BC4"/>
    <mergeCell ref="A44:J44"/>
    <mergeCell ref="B45:B46"/>
    <mergeCell ref="I45:J46"/>
    <mergeCell ref="I47:J47"/>
    <mergeCell ref="AU4:AW4"/>
    <mergeCell ref="AX4:AZ4"/>
    <mergeCell ref="A4:A5"/>
    <mergeCell ref="B4:D4"/>
    <mergeCell ref="E4:G4"/>
    <mergeCell ref="I49:J49"/>
    <mergeCell ref="A59:J59"/>
    <mergeCell ref="K59:K61"/>
    <mergeCell ref="A60:A61"/>
    <mergeCell ref="B60:D60"/>
    <mergeCell ref="E60:G60"/>
    <mergeCell ref="H60:J60"/>
    <mergeCell ref="A51:I55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D80"/>
  <sheetViews>
    <sheetView topLeftCell="A52" zoomScale="80" zoomScaleNormal="80" workbookViewId="0">
      <selection activeCell="P51" sqref="P51"/>
    </sheetView>
  </sheetViews>
  <sheetFormatPr defaultRowHeight="15" x14ac:dyDescent="0.25"/>
  <cols>
    <col min="2" max="2" width="11.85546875" customWidth="1"/>
    <col min="3" max="3" width="9.28515625" bestFit="1" customWidth="1"/>
    <col min="4" max="4" width="10.5703125" bestFit="1" customWidth="1"/>
    <col min="5" max="5" width="8.42578125" customWidth="1"/>
    <col min="6" max="6" width="9.28515625" bestFit="1" customWidth="1"/>
    <col min="7" max="7" width="10.5703125" bestFit="1" customWidth="1"/>
    <col min="8" max="8" width="9.85546875" customWidth="1"/>
    <col min="9" max="9" width="9.28515625" bestFit="1" customWidth="1"/>
    <col min="10" max="10" width="10.5703125" bestFit="1" customWidth="1"/>
    <col min="11" max="11" width="8.42578125" bestFit="1" customWidth="1"/>
    <col min="12" max="12" width="9.28515625" bestFit="1" customWidth="1"/>
    <col min="13" max="13" width="10.5703125" bestFit="1" customWidth="1"/>
    <col min="14" max="14" width="8.42578125" bestFit="1" customWidth="1"/>
    <col min="15" max="15" width="9.28515625" bestFit="1" customWidth="1"/>
    <col min="16" max="16" width="10.5703125" bestFit="1" customWidth="1"/>
    <col min="17" max="17" width="8.42578125" bestFit="1" customWidth="1"/>
    <col min="18" max="18" width="9.28515625" bestFit="1" customWidth="1"/>
    <col min="19" max="19" width="10.5703125" bestFit="1" customWidth="1"/>
    <col min="20" max="20" width="7.28515625" bestFit="1" customWidth="1"/>
    <col min="21" max="21" width="9.28515625" bestFit="1" customWidth="1"/>
    <col min="22" max="22" width="10.5703125" bestFit="1" customWidth="1"/>
    <col min="23" max="23" width="7.28515625" bestFit="1" customWidth="1"/>
    <col min="24" max="24" width="9.28515625" bestFit="1" customWidth="1"/>
    <col min="25" max="25" width="10.5703125" bestFit="1" customWidth="1"/>
    <col min="26" max="26" width="7.28515625" bestFit="1" customWidth="1"/>
    <col min="27" max="27" width="9.28515625" bestFit="1" customWidth="1"/>
    <col min="28" max="28" width="10.5703125" bestFit="1" customWidth="1"/>
    <col min="29" max="29" width="8.42578125" bestFit="1" customWidth="1"/>
    <col min="30" max="30" width="9.28515625" bestFit="1" customWidth="1"/>
    <col min="31" max="31" width="10.5703125" bestFit="1" customWidth="1"/>
    <col min="32" max="32" width="8.42578125" bestFit="1" customWidth="1"/>
    <col min="33" max="33" width="9.28515625" bestFit="1" customWidth="1"/>
    <col min="34" max="34" width="10.5703125" bestFit="1" customWidth="1"/>
    <col min="35" max="35" width="8.42578125" bestFit="1" customWidth="1"/>
    <col min="36" max="36" width="9.28515625" bestFit="1" customWidth="1"/>
    <col min="37" max="37" width="10.5703125" bestFit="1" customWidth="1"/>
    <col min="38" max="38" width="8.42578125" bestFit="1" customWidth="1"/>
    <col min="39" max="39" width="9.28515625" bestFit="1" customWidth="1"/>
    <col min="40" max="40" width="10.5703125" bestFit="1" customWidth="1"/>
    <col min="41" max="41" width="8.42578125" bestFit="1" customWidth="1"/>
    <col min="42" max="42" width="9.28515625" bestFit="1" customWidth="1"/>
    <col min="43" max="43" width="10.5703125" bestFit="1" customWidth="1"/>
    <col min="44" max="44" width="8.42578125" bestFit="1" customWidth="1"/>
    <col min="45" max="45" width="9.28515625" bestFit="1" customWidth="1"/>
    <col min="46" max="46" width="10.5703125" bestFit="1" customWidth="1"/>
    <col min="47" max="47" width="8.42578125" bestFit="1" customWidth="1"/>
    <col min="48" max="48" width="9.28515625" bestFit="1" customWidth="1"/>
    <col min="49" max="49" width="10.5703125" bestFit="1" customWidth="1"/>
    <col min="50" max="50" width="8.42578125" bestFit="1" customWidth="1"/>
    <col min="51" max="51" width="9.28515625" bestFit="1" customWidth="1"/>
    <col min="52" max="52" width="10.5703125" bestFit="1" customWidth="1"/>
    <col min="53" max="53" width="8.42578125" bestFit="1" customWidth="1"/>
    <col min="54" max="54" width="9.28515625" bestFit="1" customWidth="1"/>
    <col min="55" max="55" width="10.5703125" bestFit="1" customWidth="1"/>
    <col min="56" max="56" width="9.28515625" bestFit="1" customWidth="1"/>
    <col min="57" max="57" width="9.5703125" bestFit="1" customWidth="1"/>
    <col min="58" max="58" width="10.7109375" bestFit="1" customWidth="1"/>
    <col min="59" max="59" width="9.28515625" bestFit="1" customWidth="1"/>
    <col min="60" max="60" width="9.5703125" bestFit="1" customWidth="1"/>
    <col min="61" max="61" width="10.7109375" bestFit="1" customWidth="1"/>
    <col min="62" max="62" width="9.28515625" bestFit="1" customWidth="1"/>
    <col min="63" max="63" width="9.5703125" bestFit="1" customWidth="1"/>
    <col min="64" max="64" width="10.7109375" bestFit="1" customWidth="1"/>
    <col min="65" max="65" width="6.7109375" bestFit="1" customWidth="1"/>
    <col min="66" max="66" width="9.5703125" bestFit="1" customWidth="1"/>
    <col min="67" max="67" width="10.7109375" bestFit="1" customWidth="1"/>
    <col min="68" max="68" width="6.7109375" bestFit="1" customWidth="1"/>
    <col min="69" max="69" width="9.5703125" bestFit="1" customWidth="1"/>
    <col min="70" max="70" width="10.7109375" bestFit="1" customWidth="1"/>
    <col min="71" max="71" width="6.7109375" bestFit="1" customWidth="1"/>
    <col min="72" max="72" width="9.5703125" bestFit="1" customWidth="1"/>
    <col min="73" max="73" width="10.7109375" bestFit="1" customWidth="1"/>
    <col min="74" max="74" width="8" bestFit="1" customWidth="1"/>
    <col min="75" max="75" width="9.5703125" bestFit="1" customWidth="1"/>
    <col min="76" max="76" width="10.7109375" bestFit="1" customWidth="1"/>
    <col min="77" max="77" width="8" bestFit="1" customWidth="1"/>
    <col min="78" max="78" width="9.5703125" bestFit="1" customWidth="1"/>
    <col min="79" max="79" width="10.7109375" bestFit="1" customWidth="1"/>
    <col min="80" max="80" width="8" bestFit="1" customWidth="1"/>
    <col min="81" max="81" width="9.5703125" bestFit="1" customWidth="1"/>
    <col min="82" max="82" width="10.7109375" bestFit="1" customWidth="1"/>
  </cols>
  <sheetData>
    <row r="1" spans="1:82" ht="49.5" customHeight="1" x14ac:dyDescent="0.25">
      <c r="A1" s="61" t="s">
        <v>87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61"/>
      <c r="AI1" s="61"/>
      <c r="AJ1" s="61"/>
      <c r="AK1" s="61"/>
      <c r="AL1" s="61"/>
      <c r="AM1" s="61"/>
      <c r="AN1" s="61"/>
      <c r="AO1" s="61"/>
      <c r="AP1" s="61"/>
      <c r="AQ1" s="61"/>
      <c r="AR1" s="61"/>
      <c r="AS1" s="61"/>
      <c r="AT1" s="61"/>
      <c r="AU1" s="61"/>
      <c r="AV1" s="61"/>
      <c r="AW1" s="61"/>
      <c r="AX1" s="61"/>
      <c r="AY1" s="61"/>
      <c r="AZ1" s="61"/>
      <c r="BA1" s="61"/>
      <c r="BB1" s="61"/>
      <c r="BC1" s="61"/>
    </row>
    <row r="2" spans="1:82" ht="19.5" customHeight="1" x14ac:dyDescent="0.3">
      <c r="A2" s="27" t="s">
        <v>67</v>
      </c>
      <c r="B2" s="26"/>
      <c r="C2" s="26"/>
      <c r="D2" s="26"/>
      <c r="E2" s="26"/>
      <c r="F2" s="26"/>
      <c r="G2" s="26"/>
      <c r="H2" s="26"/>
      <c r="I2" s="26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23"/>
      <c r="AN2" s="23"/>
      <c r="AO2" s="23"/>
      <c r="AP2" s="23"/>
      <c r="AQ2" s="23"/>
      <c r="AR2" s="23"/>
      <c r="AS2" s="23"/>
      <c r="AT2" s="23"/>
      <c r="AU2" s="23"/>
      <c r="AV2" s="23"/>
      <c r="AW2" s="23"/>
      <c r="AX2" s="23"/>
      <c r="AZ2" s="25"/>
      <c r="BA2" s="25"/>
      <c r="BB2" s="25"/>
      <c r="BC2" s="25"/>
    </row>
    <row r="3" spans="1:82" x14ac:dyDescent="0.25">
      <c r="A3" s="55" t="s">
        <v>96</v>
      </c>
      <c r="B3" s="56"/>
      <c r="C3" s="56"/>
      <c r="D3" s="56"/>
      <c r="E3" s="56"/>
      <c r="F3" s="56"/>
      <c r="G3" s="56"/>
      <c r="H3" s="56"/>
      <c r="I3" s="56"/>
      <c r="J3" s="57"/>
      <c r="K3" s="68" t="s">
        <v>88</v>
      </c>
      <c r="L3" s="69"/>
      <c r="M3" s="69"/>
      <c r="N3" s="69"/>
      <c r="O3" s="69"/>
      <c r="P3" s="69"/>
      <c r="Q3" s="69"/>
      <c r="R3" s="69"/>
      <c r="S3" s="70"/>
      <c r="T3" s="68" t="s">
        <v>89</v>
      </c>
      <c r="U3" s="69"/>
      <c r="V3" s="69"/>
      <c r="W3" s="69"/>
      <c r="X3" s="69"/>
      <c r="Y3" s="69"/>
      <c r="Z3" s="69"/>
      <c r="AA3" s="69"/>
      <c r="AB3" s="70"/>
      <c r="AC3" s="68" t="s">
        <v>90</v>
      </c>
      <c r="AD3" s="69"/>
      <c r="AE3" s="69"/>
      <c r="AF3" s="69"/>
      <c r="AG3" s="69"/>
      <c r="AH3" s="69"/>
      <c r="AI3" s="69"/>
      <c r="AJ3" s="69"/>
      <c r="AK3" s="70"/>
      <c r="AL3" s="68" t="s">
        <v>91</v>
      </c>
      <c r="AM3" s="69"/>
      <c r="AN3" s="69"/>
      <c r="AO3" s="69"/>
      <c r="AP3" s="69"/>
      <c r="AQ3" s="69"/>
      <c r="AR3" s="69"/>
      <c r="AS3" s="69"/>
      <c r="AT3" s="70"/>
      <c r="AU3" s="68" t="s">
        <v>92</v>
      </c>
      <c r="AV3" s="69"/>
      <c r="AW3" s="69"/>
      <c r="AX3" s="69"/>
      <c r="AY3" s="69"/>
      <c r="AZ3" s="69"/>
      <c r="BA3" s="69"/>
      <c r="BB3" s="69"/>
      <c r="BC3" s="70"/>
      <c r="BD3" s="68" t="s">
        <v>93</v>
      </c>
      <c r="BE3" s="69"/>
      <c r="BF3" s="69"/>
      <c r="BG3" s="69"/>
      <c r="BH3" s="69"/>
      <c r="BI3" s="69"/>
      <c r="BJ3" s="69"/>
      <c r="BK3" s="69"/>
      <c r="BL3" s="70"/>
      <c r="BM3" s="68" t="s">
        <v>94</v>
      </c>
      <c r="BN3" s="69"/>
      <c r="BO3" s="69"/>
      <c r="BP3" s="69"/>
      <c r="BQ3" s="69"/>
      <c r="BR3" s="69"/>
      <c r="BS3" s="69"/>
      <c r="BT3" s="69"/>
      <c r="BU3" s="70"/>
      <c r="BV3" s="68" t="s">
        <v>95</v>
      </c>
      <c r="BW3" s="69"/>
      <c r="BX3" s="69"/>
      <c r="BY3" s="69"/>
      <c r="BZ3" s="69"/>
      <c r="CA3" s="69"/>
      <c r="CB3" s="69"/>
      <c r="CC3" s="69"/>
      <c r="CD3" s="70"/>
    </row>
    <row r="4" spans="1:82" x14ac:dyDescent="0.25">
      <c r="A4" s="50" t="s">
        <v>41</v>
      </c>
      <c r="B4" s="52">
        <v>2010</v>
      </c>
      <c r="C4" s="53"/>
      <c r="D4" s="54"/>
      <c r="E4" s="52">
        <v>2015</v>
      </c>
      <c r="F4" s="53"/>
      <c r="G4" s="54"/>
      <c r="H4" s="52">
        <v>2020</v>
      </c>
      <c r="I4" s="53"/>
      <c r="J4" s="54"/>
      <c r="K4" s="65">
        <v>2010</v>
      </c>
      <c r="L4" s="66"/>
      <c r="M4" s="67"/>
      <c r="N4" s="65">
        <v>2015</v>
      </c>
      <c r="O4" s="66"/>
      <c r="P4" s="67"/>
      <c r="Q4" s="65">
        <v>2020</v>
      </c>
      <c r="R4" s="66"/>
      <c r="S4" s="67"/>
      <c r="T4" s="65">
        <v>2010</v>
      </c>
      <c r="U4" s="66"/>
      <c r="V4" s="67"/>
      <c r="W4" s="65">
        <v>2015</v>
      </c>
      <c r="X4" s="66"/>
      <c r="Y4" s="67"/>
      <c r="Z4" s="65">
        <v>2020</v>
      </c>
      <c r="AA4" s="66"/>
      <c r="AB4" s="67"/>
      <c r="AC4" s="65">
        <v>2010</v>
      </c>
      <c r="AD4" s="66"/>
      <c r="AE4" s="67"/>
      <c r="AF4" s="65">
        <v>2015</v>
      </c>
      <c r="AG4" s="66"/>
      <c r="AH4" s="67"/>
      <c r="AI4" s="65">
        <v>2020</v>
      </c>
      <c r="AJ4" s="66"/>
      <c r="AK4" s="67"/>
      <c r="AL4" s="65">
        <v>2010</v>
      </c>
      <c r="AM4" s="66"/>
      <c r="AN4" s="67"/>
      <c r="AO4" s="65">
        <v>2015</v>
      </c>
      <c r="AP4" s="66"/>
      <c r="AQ4" s="67"/>
      <c r="AR4" s="65">
        <v>2020</v>
      </c>
      <c r="AS4" s="66"/>
      <c r="AT4" s="67"/>
      <c r="AU4" s="65">
        <v>2010</v>
      </c>
      <c r="AV4" s="66"/>
      <c r="AW4" s="67"/>
      <c r="AX4" s="65">
        <v>2015</v>
      </c>
      <c r="AY4" s="66"/>
      <c r="AZ4" s="67"/>
      <c r="BA4" s="65">
        <v>2020</v>
      </c>
      <c r="BB4" s="66"/>
      <c r="BC4" s="67"/>
      <c r="BD4" s="65">
        <v>2010</v>
      </c>
      <c r="BE4" s="66"/>
      <c r="BF4" s="67"/>
      <c r="BG4" s="65">
        <v>2015</v>
      </c>
      <c r="BH4" s="66"/>
      <c r="BI4" s="67"/>
      <c r="BJ4" s="65">
        <v>2020</v>
      </c>
      <c r="BK4" s="66"/>
      <c r="BL4" s="67"/>
      <c r="BM4" s="65">
        <v>2010</v>
      </c>
      <c r="BN4" s="66"/>
      <c r="BO4" s="67"/>
      <c r="BP4" s="65">
        <v>2015</v>
      </c>
      <c r="BQ4" s="66"/>
      <c r="BR4" s="67"/>
      <c r="BS4" s="65">
        <v>2020</v>
      </c>
      <c r="BT4" s="66"/>
      <c r="BU4" s="67"/>
      <c r="BV4" s="65">
        <v>2010</v>
      </c>
      <c r="BW4" s="66"/>
      <c r="BX4" s="67"/>
      <c r="BY4" s="65">
        <v>2015</v>
      </c>
      <c r="BZ4" s="66"/>
      <c r="CA4" s="67"/>
      <c r="CB4" s="65">
        <v>2020</v>
      </c>
      <c r="CC4" s="66"/>
      <c r="CD4" s="67"/>
    </row>
    <row r="5" spans="1:82" x14ac:dyDescent="0.25">
      <c r="A5" s="51"/>
      <c r="B5" s="15" t="s">
        <v>42</v>
      </c>
      <c r="C5" s="15" t="s">
        <v>43</v>
      </c>
      <c r="D5" s="15" t="s">
        <v>44</v>
      </c>
      <c r="E5" s="15" t="s">
        <v>42</v>
      </c>
      <c r="F5" s="15" t="s">
        <v>43</v>
      </c>
      <c r="G5" s="15" t="s">
        <v>44</v>
      </c>
      <c r="H5" s="15" t="s">
        <v>42</v>
      </c>
      <c r="I5" s="15" t="s">
        <v>43</v>
      </c>
      <c r="J5" s="15" t="s">
        <v>44</v>
      </c>
      <c r="K5" s="3" t="s">
        <v>42</v>
      </c>
      <c r="L5" s="3" t="s">
        <v>43</v>
      </c>
      <c r="M5" s="3" t="s">
        <v>44</v>
      </c>
      <c r="N5" s="3" t="s">
        <v>42</v>
      </c>
      <c r="O5" s="3" t="s">
        <v>43</v>
      </c>
      <c r="P5" s="3" t="s">
        <v>44</v>
      </c>
      <c r="Q5" s="3" t="s">
        <v>42</v>
      </c>
      <c r="R5" s="3" t="s">
        <v>43</v>
      </c>
      <c r="S5" s="3" t="s">
        <v>44</v>
      </c>
      <c r="T5" s="3" t="s">
        <v>42</v>
      </c>
      <c r="U5" s="3" t="s">
        <v>43</v>
      </c>
      <c r="V5" s="3" t="s">
        <v>44</v>
      </c>
      <c r="W5" s="3" t="s">
        <v>42</v>
      </c>
      <c r="X5" s="3" t="s">
        <v>43</v>
      </c>
      <c r="Y5" s="3" t="s">
        <v>44</v>
      </c>
      <c r="Z5" s="3" t="s">
        <v>42</v>
      </c>
      <c r="AA5" s="3" t="s">
        <v>43</v>
      </c>
      <c r="AB5" s="3" t="s">
        <v>44</v>
      </c>
      <c r="AC5" s="3" t="s">
        <v>42</v>
      </c>
      <c r="AD5" s="3" t="s">
        <v>43</v>
      </c>
      <c r="AE5" s="3" t="s">
        <v>44</v>
      </c>
      <c r="AF5" s="3" t="s">
        <v>42</v>
      </c>
      <c r="AG5" s="3" t="s">
        <v>43</v>
      </c>
      <c r="AH5" s="3" t="s">
        <v>44</v>
      </c>
      <c r="AI5" s="3" t="s">
        <v>42</v>
      </c>
      <c r="AJ5" s="3" t="s">
        <v>43</v>
      </c>
      <c r="AK5" s="3" t="s">
        <v>44</v>
      </c>
      <c r="AL5" s="3" t="s">
        <v>42</v>
      </c>
      <c r="AM5" s="3" t="s">
        <v>43</v>
      </c>
      <c r="AN5" s="3" t="s">
        <v>44</v>
      </c>
      <c r="AO5" s="3" t="s">
        <v>42</v>
      </c>
      <c r="AP5" s="3" t="s">
        <v>43</v>
      </c>
      <c r="AQ5" s="3" t="s">
        <v>44</v>
      </c>
      <c r="AR5" s="3" t="s">
        <v>42</v>
      </c>
      <c r="AS5" s="3" t="s">
        <v>43</v>
      </c>
      <c r="AT5" s="3" t="s">
        <v>44</v>
      </c>
      <c r="AU5" s="3" t="s">
        <v>42</v>
      </c>
      <c r="AV5" s="3" t="s">
        <v>43</v>
      </c>
      <c r="AW5" s="3" t="s">
        <v>44</v>
      </c>
      <c r="AX5" s="3" t="s">
        <v>42</v>
      </c>
      <c r="AY5" s="3" t="s">
        <v>43</v>
      </c>
      <c r="AZ5" s="3" t="s">
        <v>44</v>
      </c>
      <c r="BA5" s="3" t="s">
        <v>42</v>
      </c>
      <c r="BB5" s="3" t="s">
        <v>43</v>
      </c>
      <c r="BC5" s="3" t="s">
        <v>44</v>
      </c>
      <c r="BD5" s="3" t="s">
        <v>42</v>
      </c>
      <c r="BE5" s="3" t="s">
        <v>43</v>
      </c>
      <c r="BF5" s="3" t="s">
        <v>44</v>
      </c>
      <c r="BG5" s="3" t="s">
        <v>42</v>
      </c>
      <c r="BH5" s="3" t="s">
        <v>43</v>
      </c>
      <c r="BI5" s="3" t="s">
        <v>44</v>
      </c>
      <c r="BJ5" s="3" t="s">
        <v>42</v>
      </c>
      <c r="BK5" s="3" t="s">
        <v>43</v>
      </c>
      <c r="BL5" s="3" t="s">
        <v>44</v>
      </c>
      <c r="BM5" s="3" t="s">
        <v>42</v>
      </c>
      <c r="BN5" s="3" t="s">
        <v>43</v>
      </c>
      <c r="BO5" s="3" t="s">
        <v>44</v>
      </c>
      <c r="BP5" s="3" t="s">
        <v>42</v>
      </c>
      <c r="BQ5" s="3" t="s">
        <v>43</v>
      </c>
      <c r="BR5" s="3" t="s">
        <v>44</v>
      </c>
      <c r="BS5" s="3" t="s">
        <v>42</v>
      </c>
      <c r="BT5" s="3" t="s">
        <v>43</v>
      </c>
      <c r="BU5" s="3" t="s">
        <v>44</v>
      </c>
      <c r="BV5" s="3" t="s">
        <v>42</v>
      </c>
      <c r="BW5" s="3" t="s">
        <v>43</v>
      </c>
      <c r="BX5" s="3" t="s">
        <v>44</v>
      </c>
      <c r="BY5" s="3" t="s">
        <v>42</v>
      </c>
      <c r="BZ5" s="3" t="s">
        <v>43</v>
      </c>
      <c r="CA5" s="3" t="s">
        <v>44</v>
      </c>
      <c r="CB5" s="3" t="s">
        <v>42</v>
      </c>
      <c r="CC5" s="3" t="s">
        <v>43</v>
      </c>
      <c r="CD5" s="3" t="s">
        <v>44</v>
      </c>
    </row>
    <row r="6" spans="1:82" x14ac:dyDescent="0.25">
      <c r="A6" s="20">
        <v>0</v>
      </c>
      <c r="B6" s="16">
        <f>K6+T6+AC6+AL6+AU6+BD6+BM6+BV6</f>
        <v>4061</v>
      </c>
      <c r="C6" s="17">
        <f t="shared" ref="C6:J6" si="0">L6+U6+AD6+AM6+AV6+BE6+BN6+BW6</f>
        <v>2063</v>
      </c>
      <c r="D6" s="17">
        <f t="shared" si="0"/>
        <v>1998</v>
      </c>
      <c r="E6" s="16">
        <f t="shared" si="0"/>
        <v>5058</v>
      </c>
      <c r="F6" s="17">
        <f t="shared" si="0"/>
        <v>2601</v>
      </c>
      <c r="G6" s="17">
        <f t="shared" si="0"/>
        <v>2457</v>
      </c>
      <c r="H6" s="16">
        <f t="shared" si="0"/>
        <v>6196</v>
      </c>
      <c r="I6" s="17">
        <f t="shared" si="0"/>
        <v>3050</v>
      </c>
      <c r="J6" s="17">
        <f t="shared" si="0"/>
        <v>3146</v>
      </c>
      <c r="K6" s="4">
        <v>342</v>
      </c>
      <c r="L6" s="5">
        <v>186</v>
      </c>
      <c r="M6" s="5">
        <v>156</v>
      </c>
      <c r="N6" s="4">
        <v>263</v>
      </c>
      <c r="O6" s="5">
        <v>129</v>
      </c>
      <c r="P6" s="5">
        <v>134</v>
      </c>
      <c r="Q6" s="4">
        <v>285</v>
      </c>
      <c r="R6" s="5">
        <v>154</v>
      </c>
      <c r="S6" s="5">
        <v>131</v>
      </c>
      <c r="T6" s="4">
        <v>569</v>
      </c>
      <c r="U6" s="5">
        <v>276</v>
      </c>
      <c r="V6" s="5">
        <v>293</v>
      </c>
      <c r="W6" s="4">
        <v>558</v>
      </c>
      <c r="X6" s="5">
        <v>293</v>
      </c>
      <c r="Y6" s="5">
        <v>265</v>
      </c>
      <c r="Z6" s="4">
        <v>823</v>
      </c>
      <c r="AA6" s="5">
        <v>396</v>
      </c>
      <c r="AB6" s="5">
        <v>427</v>
      </c>
      <c r="AC6" s="4">
        <v>651</v>
      </c>
      <c r="AD6" s="5">
        <v>334</v>
      </c>
      <c r="AE6" s="5">
        <v>317</v>
      </c>
      <c r="AF6" s="4">
        <v>960</v>
      </c>
      <c r="AG6" s="5">
        <v>488</v>
      </c>
      <c r="AH6" s="5">
        <v>472</v>
      </c>
      <c r="AI6" s="4">
        <v>2060</v>
      </c>
      <c r="AJ6" s="5">
        <v>999</v>
      </c>
      <c r="AK6" s="5">
        <v>1061</v>
      </c>
      <c r="AL6" s="4">
        <v>225</v>
      </c>
      <c r="AM6" s="5">
        <v>119</v>
      </c>
      <c r="AN6" s="5">
        <v>106</v>
      </c>
      <c r="AO6" s="4">
        <v>270</v>
      </c>
      <c r="AP6" s="5">
        <v>140</v>
      </c>
      <c r="AQ6" s="5">
        <v>130</v>
      </c>
      <c r="AR6" s="4">
        <v>221</v>
      </c>
      <c r="AS6" s="5">
        <v>115</v>
      </c>
      <c r="AT6" s="5">
        <v>106</v>
      </c>
      <c r="AU6" s="4">
        <v>240</v>
      </c>
      <c r="AV6" s="5">
        <v>133</v>
      </c>
      <c r="AW6" s="5">
        <v>107</v>
      </c>
      <c r="AX6" s="4">
        <v>210</v>
      </c>
      <c r="AY6" s="5">
        <v>105</v>
      </c>
      <c r="AZ6" s="5">
        <v>105</v>
      </c>
      <c r="BA6" s="4">
        <v>206</v>
      </c>
      <c r="BB6" s="5">
        <v>109</v>
      </c>
      <c r="BC6" s="5">
        <v>97</v>
      </c>
      <c r="BD6" s="4">
        <v>1340</v>
      </c>
      <c r="BE6" s="5">
        <v>653</v>
      </c>
      <c r="BF6" s="5">
        <v>687</v>
      </c>
      <c r="BG6" s="4">
        <v>2012</v>
      </c>
      <c r="BH6" s="5">
        <v>1046</v>
      </c>
      <c r="BI6" s="5">
        <v>966</v>
      </c>
      <c r="BJ6" s="4">
        <v>1837</v>
      </c>
      <c r="BK6" s="5">
        <v>887</v>
      </c>
      <c r="BL6" s="5">
        <v>950</v>
      </c>
      <c r="BM6" s="4">
        <v>22</v>
      </c>
      <c r="BN6" s="5">
        <v>11</v>
      </c>
      <c r="BO6" s="5">
        <v>11</v>
      </c>
      <c r="BP6" s="4">
        <v>14</v>
      </c>
      <c r="BQ6" s="5">
        <v>7</v>
      </c>
      <c r="BR6" s="5">
        <v>7</v>
      </c>
      <c r="BS6" s="4">
        <v>9</v>
      </c>
      <c r="BT6" s="5">
        <v>5</v>
      </c>
      <c r="BU6" s="5">
        <v>4</v>
      </c>
      <c r="BV6" s="4">
        <v>672</v>
      </c>
      <c r="BW6" s="5">
        <v>351</v>
      </c>
      <c r="BX6" s="5">
        <v>321</v>
      </c>
      <c r="BY6" s="4">
        <v>771</v>
      </c>
      <c r="BZ6" s="5">
        <v>393</v>
      </c>
      <c r="CA6" s="5">
        <v>378</v>
      </c>
      <c r="CB6" s="4">
        <v>755</v>
      </c>
      <c r="CC6" s="5">
        <v>385</v>
      </c>
      <c r="CD6" s="5">
        <v>370</v>
      </c>
    </row>
    <row r="7" spans="1:82" x14ac:dyDescent="0.25">
      <c r="A7" s="20">
        <v>1</v>
      </c>
      <c r="B7" s="16">
        <f t="shared" ref="B7:B40" si="1">K7+T7+AC7+AL7+AU7+BD7+BM7+BV7</f>
        <v>4110</v>
      </c>
      <c r="C7" s="17">
        <f t="shared" ref="C7:C40" si="2">L7+U7+AD7+AM7+AV7+BE7+BN7+BW7</f>
        <v>2088</v>
      </c>
      <c r="D7" s="17">
        <f t="shared" ref="D7:D40" si="3">M7+V7+AE7+AN7+AW7+BF7+BO7+BX7</f>
        <v>2022</v>
      </c>
      <c r="E7" s="16">
        <f t="shared" ref="E7:E40" si="4">N7+W7+AF7+AO7+AX7+BG7+BP7+BY7</f>
        <v>4681</v>
      </c>
      <c r="F7" s="17">
        <f t="shared" ref="F7:F40" si="5">O7+X7+AG7+AP7+AY7+BH7+BQ7+BZ7</f>
        <v>2405</v>
      </c>
      <c r="G7" s="17">
        <f t="shared" ref="G7:G40" si="6">P7+Y7+AH7+AQ7+AZ7+BI7+BR7+CA7</f>
        <v>2276</v>
      </c>
      <c r="H7" s="16">
        <f t="shared" ref="H7:H40" si="7">Q7+Z7+AI7+AR7+BA7+BJ7+BS7+CB7</f>
        <v>5680</v>
      </c>
      <c r="I7" s="17">
        <f t="shared" ref="I7:I40" si="8">R7+AA7+AJ7+AS7+BB7+BK7+BT7+CC7</f>
        <v>2831</v>
      </c>
      <c r="J7" s="17">
        <f t="shared" ref="J7:J40" si="9">S7+AB7+AK7+AT7+BC7+BL7+BU7+CD7</f>
        <v>2849</v>
      </c>
      <c r="K7" s="4">
        <v>319</v>
      </c>
      <c r="L7" s="5">
        <v>171</v>
      </c>
      <c r="M7" s="5">
        <v>148</v>
      </c>
      <c r="N7" s="4">
        <v>272</v>
      </c>
      <c r="O7" s="5">
        <v>138</v>
      </c>
      <c r="P7" s="5">
        <v>134</v>
      </c>
      <c r="Q7" s="4">
        <v>273</v>
      </c>
      <c r="R7" s="5">
        <v>144</v>
      </c>
      <c r="S7" s="5">
        <v>129</v>
      </c>
      <c r="T7" s="4">
        <v>540</v>
      </c>
      <c r="U7" s="5">
        <v>268</v>
      </c>
      <c r="V7" s="5">
        <v>272</v>
      </c>
      <c r="W7" s="4">
        <v>549</v>
      </c>
      <c r="X7" s="5">
        <v>283</v>
      </c>
      <c r="Y7" s="5">
        <v>266</v>
      </c>
      <c r="Z7" s="4">
        <v>717</v>
      </c>
      <c r="AA7" s="5">
        <v>351</v>
      </c>
      <c r="AB7" s="5">
        <v>366</v>
      </c>
      <c r="AC7" s="4">
        <v>671</v>
      </c>
      <c r="AD7" s="5">
        <v>344</v>
      </c>
      <c r="AE7" s="5">
        <v>327</v>
      </c>
      <c r="AF7" s="4">
        <v>864</v>
      </c>
      <c r="AG7" s="5">
        <v>442</v>
      </c>
      <c r="AH7" s="5">
        <v>422</v>
      </c>
      <c r="AI7" s="4">
        <v>1775</v>
      </c>
      <c r="AJ7" s="5">
        <v>871</v>
      </c>
      <c r="AK7" s="5">
        <v>904</v>
      </c>
      <c r="AL7" s="4">
        <v>246</v>
      </c>
      <c r="AM7" s="5">
        <v>125</v>
      </c>
      <c r="AN7" s="5">
        <v>121</v>
      </c>
      <c r="AO7" s="4">
        <v>245</v>
      </c>
      <c r="AP7" s="5">
        <v>127</v>
      </c>
      <c r="AQ7" s="5">
        <v>118</v>
      </c>
      <c r="AR7" s="4">
        <v>224</v>
      </c>
      <c r="AS7" s="5">
        <v>117</v>
      </c>
      <c r="AT7" s="5">
        <v>107</v>
      </c>
      <c r="AU7" s="4">
        <v>236</v>
      </c>
      <c r="AV7" s="5">
        <v>125</v>
      </c>
      <c r="AW7" s="5">
        <v>111</v>
      </c>
      <c r="AX7" s="4">
        <v>207</v>
      </c>
      <c r="AY7" s="5">
        <v>106</v>
      </c>
      <c r="AZ7" s="5">
        <v>101</v>
      </c>
      <c r="BA7" s="4">
        <v>197</v>
      </c>
      <c r="BB7" s="5">
        <v>103</v>
      </c>
      <c r="BC7" s="5">
        <v>94</v>
      </c>
      <c r="BD7" s="4">
        <v>1366</v>
      </c>
      <c r="BE7" s="5">
        <v>676</v>
      </c>
      <c r="BF7" s="5">
        <v>690</v>
      </c>
      <c r="BG7" s="4">
        <v>1813</v>
      </c>
      <c r="BH7" s="5">
        <v>935</v>
      </c>
      <c r="BI7" s="5">
        <v>878</v>
      </c>
      <c r="BJ7" s="4">
        <v>1770</v>
      </c>
      <c r="BK7" s="5">
        <v>875</v>
      </c>
      <c r="BL7" s="5">
        <v>895</v>
      </c>
      <c r="BM7" s="4">
        <v>23</v>
      </c>
      <c r="BN7" s="5">
        <v>13</v>
      </c>
      <c r="BO7" s="5">
        <v>10</v>
      </c>
      <c r="BP7" s="4">
        <v>15</v>
      </c>
      <c r="BQ7" s="5">
        <v>8</v>
      </c>
      <c r="BR7" s="5">
        <v>7</v>
      </c>
      <c r="BS7" s="4">
        <v>9</v>
      </c>
      <c r="BT7" s="5">
        <v>5</v>
      </c>
      <c r="BU7" s="5">
        <v>4</v>
      </c>
      <c r="BV7" s="4">
        <v>709</v>
      </c>
      <c r="BW7" s="5">
        <v>366</v>
      </c>
      <c r="BX7" s="5">
        <v>343</v>
      </c>
      <c r="BY7" s="4">
        <v>716</v>
      </c>
      <c r="BZ7" s="5">
        <v>366</v>
      </c>
      <c r="CA7" s="5">
        <v>350</v>
      </c>
      <c r="CB7" s="4">
        <v>715</v>
      </c>
      <c r="CC7" s="5">
        <v>365</v>
      </c>
      <c r="CD7" s="5">
        <v>350</v>
      </c>
    </row>
    <row r="8" spans="1:82" x14ac:dyDescent="0.25">
      <c r="A8" s="20">
        <v>2</v>
      </c>
      <c r="B8" s="16">
        <f t="shared" si="1"/>
        <v>4156</v>
      </c>
      <c r="C8" s="17">
        <f t="shared" si="2"/>
        <v>2112</v>
      </c>
      <c r="D8" s="17">
        <f t="shared" si="3"/>
        <v>2044</v>
      </c>
      <c r="E8" s="16">
        <f t="shared" si="4"/>
        <v>4402</v>
      </c>
      <c r="F8" s="17">
        <f t="shared" si="5"/>
        <v>2258</v>
      </c>
      <c r="G8" s="17">
        <f t="shared" si="6"/>
        <v>2144</v>
      </c>
      <c r="H8" s="16">
        <f t="shared" si="7"/>
        <v>5249</v>
      </c>
      <c r="I8" s="17">
        <f t="shared" si="8"/>
        <v>2646</v>
      </c>
      <c r="J8" s="17">
        <f t="shared" si="9"/>
        <v>2603</v>
      </c>
      <c r="K8" s="4">
        <v>302</v>
      </c>
      <c r="L8" s="5">
        <v>160</v>
      </c>
      <c r="M8" s="5">
        <v>142</v>
      </c>
      <c r="N8" s="4">
        <v>279</v>
      </c>
      <c r="O8" s="5">
        <v>145</v>
      </c>
      <c r="P8" s="5">
        <v>134</v>
      </c>
      <c r="Q8" s="4">
        <v>266</v>
      </c>
      <c r="R8" s="5">
        <v>138</v>
      </c>
      <c r="S8" s="5">
        <v>128</v>
      </c>
      <c r="T8" s="4">
        <v>518</v>
      </c>
      <c r="U8" s="5">
        <v>261</v>
      </c>
      <c r="V8" s="5">
        <v>257</v>
      </c>
      <c r="W8" s="4">
        <v>540</v>
      </c>
      <c r="X8" s="5">
        <v>274</v>
      </c>
      <c r="Y8" s="5">
        <v>266</v>
      </c>
      <c r="Z8" s="4">
        <v>629</v>
      </c>
      <c r="AA8" s="5">
        <v>313</v>
      </c>
      <c r="AB8" s="5">
        <v>316</v>
      </c>
      <c r="AC8" s="4">
        <v>690</v>
      </c>
      <c r="AD8" s="5">
        <v>353</v>
      </c>
      <c r="AE8" s="5">
        <v>337</v>
      </c>
      <c r="AF8" s="4">
        <v>794</v>
      </c>
      <c r="AG8" s="5">
        <v>408</v>
      </c>
      <c r="AH8" s="5">
        <v>386</v>
      </c>
      <c r="AI8" s="4">
        <v>1539</v>
      </c>
      <c r="AJ8" s="5">
        <v>764</v>
      </c>
      <c r="AK8" s="5">
        <v>775</v>
      </c>
      <c r="AL8" s="4">
        <v>262</v>
      </c>
      <c r="AM8" s="5">
        <v>131</v>
      </c>
      <c r="AN8" s="5">
        <v>131</v>
      </c>
      <c r="AO8" s="4">
        <v>229</v>
      </c>
      <c r="AP8" s="5">
        <v>118</v>
      </c>
      <c r="AQ8" s="5">
        <v>111</v>
      </c>
      <c r="AR8" s="4">
        <v>226</v>
      </c>
      <c r="AS8" s="5">
        <v>118</v>
      </c>
      <c r="AT8" s="5">
        <v>108</v>
      </c>
      <c r="AU8" s="4">
        <v>234</v>
      </c>
      <c r="AV8" s="5">
        <v>120</v>
      </c>
      <c r="AW8" s="5">
        <v>114</v>
      </c>
      <c r="AX8" s="4">
        <v>206</v>
      </c>
      <c r="AY8" s="5">
        <v>107</v>
      </c>
      <c r="AZ8" s="5">
        <v>99</v>
      </c>
      <c r="BA8" s="4">
        <v>191</v>
      </c>
      <c r="BB8" s="5">
        <v>100</v>
      </c>
      <c r="BC8" s="5">
        <v>91</v>
      </c>
      <c r="BD8" s="4">
        <v>1385</v>
      </c>
      <c r="BE8" s="5">
        <v>694</v>
      </c>
      <c r="BF8" s="5">
        <v>691</v>
      </c>
      <c r="BG8" s="4">
        <v>1659</v>
      </c>
      <c r="BH8" s="5">
        <v>849</v>
      </c>
      <c r="BI8" s="5">
        <v>810</v>
      </c>
      <c r="BJ8" s="4">
        <v>1706</v>
      </c>
      <c r="BK8" s="5">
        <v>859</v>
      </c>
      <c r="BL8" s="5">
        <v>847</v>
      </c>
      <c r="BM8" s="4">
        <v>24</v>
      </c>
      <c r="BN8" s="5">
        <v>14</v>
      </c>
      <c r="BO8" s="5">
        <v>10</v>
      </c>
      <c r="BP8" s="4">
        <v>15</v>
      </c>
      <c r="BQ8" s="5">
        <v>8</v>
      </c>
      <c r="BR8" s="5">
        <v>7</v>
      </c>
      <c r="BS8" s="4">
        <v>9</v>
      </c>
      <c r="BT8" s="5">
        <v>5</v>
      </c>
      <c r="BU8" s="5">
        <v>4</v>
      </c>
      <c r="BV8" s="4">
        <v>741</v>
      </c>
      <c r="BW8" s="5">
        <v>379</v>
      </c>
      <c r="BX8" s="5">
        <v>362</v>
      </c>
      <c r="BY8" s="4">
        <v>680</v>
      </c>
      <c r="BZ8" s="5">
        <v>349</v>
      </c>
      <c r="CA8" s="5">
        <v>331</v>
      </c>
      <c r="CB8" s="4">
        <v>683</v>
      </c>
      <c r="CC8" s="5">
        <v>349</v>
      </c>
      <c r="CD8" s="5">
        <v>334</v>
      </c>
    </row>
    <row r="9" spans="1:82" x14ac:dyDescent="0.25">
      <c r="A9" s="20">
        <v>3</v>
      </c>
      <c r="B9" s="16">
        <f t="shared" si="1"/>
        <v>4198</v>
      </c>
      <c r="C9" s="17">
        <f t="shared" si="2"/>
        <v>2136</v>
      </c>
      <c r="D9" s="17">
        <f t="shared" si="3"/>
        <v>2062</v>
      </c>
      <c r="E9" s="16">
        <f t="shared" si="4"/>
        <v>4213</v>
      </c>
      <c r="F9" s="17">
        <f t="shared" si="5"/>
        <v>2158</v>
      </c>
      <c r="G9" s="17">
        <f t="shared" si="6"/>
        <v>2055</v>
      </c>
      <c r="H9" s="16">
        <f t="shared" si="7"/>
        <v>4898</v>
      </c>
      <c r="I9" s="17">
        <f t="shared" si="8"/>
        <v>2491</v>
      </c>
      <c r="J9" s="17">
        <f t="shared" si="9"/>
        <v>2407</v>
      </c>
      <c r="K9" s="4">
        <v>292</v>
      </c>
      <c r="L9" s="5">
        <v>153</v>
      </c>
      <c r="M9" s="5">
        <v>139</v>
      </c>
      <c r="N9" s="4">
        <v>283</v>
      </c>
      <c r="O9" s="5">
        <v>149</v>
      </c>
      <c r="P9" s="5">
        <v>134</v>
      </c>
      <c r="Q9" s="4">
        <v>261</v>
      </c>
      <c r="R9" s="5">
        <v>134</v>
      </c>
      <c r="S9" s="5">
        <v>127</v>
      </c>
      <c r="T9" s="4">
        <v>503</v>
      </c>
      <c r="U9" s="5">
        <v>256</v>
      </c>
      <c r="V9" s="5">
        <v>247</v>
      </c>
      <c r="W9" s="4">
        <v>534</v>
      </c>
      <c r="X9" s="5">
        <v>268</v>
      </c>
      <c r="Y9" s="5">
        <v>266</v>
      </c>
      <c r="Z9" s="4">
        <v>560</v>
      </c>
      <c r="AA9" s="5">
        <v>282</v>
      </c>
      <c r="AB9" s="5">
        <v>278</v>
      </c>
      <c r="AC9" s="4">
        <v>705</v>
      </c>
      <c r="AD9" s="5">
        <v>360</v>
      </c>
      <c r="AE9" s="5">
        <v>345</v>
      </c>
      <c r="AF9" s="4">
        <v>748</v>
      </c>
      <c r="AG9" s="5">
        <v>385</v>
      </c>
      <c r="AH9" s="5">
        <v>363</v>
      </c>
      <c r="AI9" s="4">
        <v>1347</v>
      </c>
      <c r="AJ9" s="5">
        <v>677</v>
      </c>
      <c r="AK9" s="5">
        <v>670</v>
      </c>
      <c r="AL9" s="4">
        <v>276</v>
      </c>
      <c r="AM9" s="5">
        <v>137</v>
      </c>
      <c r="AN9" s="5">
        <v>139</v>
      </c>
      <c r="AO9" s="4">
        <v>219</v>
      </c>
      <c r="AP9" s="5">
        <v>112</v>
      </c>
      <c r="AQ9" s="5">
        <v>107</v>
      </c>
      <c r="AR9" s="4">
        <v>226</v>
      </c>
      <c r="AS9" s="5">
        <v>118</v>
      </c>
      <c r="AT9" s="5">
        <v>108</v>
      </c>
      <c r="AU9" s="4">
        <v>233</v>
      </c>
      <c r="AV9" s="5">
        <v>117</v>
      </c>
      <c r="AW9" s="5">
        <v>116</v>
      </c>
      <c r="AX9" s="4">
        <v>206</v>
      </c>
      <c r="AY9" s="5">
        <v>108</v>
      </c>
      <c r="AZ9" s="5">
        <v>98</v>
      </c>
      <c r="BA9" s="4">
        <v>188</v>
      </c>
      <c r="BB9" s="5">
        <v>98</v>
      </c>
      <c r="BC9" s="5">
        <v>90</v>
      </c>
      <c r="BD9" s="4">
        <v>1397</v>
      </c>
      <c r="BE9" s="5">
        <v>707</v>
      </c>
      <c r="BF9" s="5">
        <v>690</v>
      </c>
      <c r="BG9" s="4">
        <v>1547</v>
      </c>
      <c r="BH9" s="5">
        <v>788</v>
      </c>
      <c r="BI9" s="5">
        <v>759</v>
      </c>
      <c r="BJ9" s="4">
        <v>1647</v>
      </c>
      <c r="BK9" s="5">
        <v>840</v>
      </c>
      <c r="BL9" s="5">
        <v>807</v>
      </c>
      <c r="BM9" s="4">
        <v>25</v>
      </c>
      <c r="BN9" s="5">
        <v>15</v>
      </c>
      <c r="BO9" s="5">
        <v>10</v>
      </c>
      <c r="BP9" s="4">
        <v>15</v>
      </c>
      <c r="BQ9" s="5">
        <v>8</v>
      </c>
      <c r="BR9" s="5">
        <v>7</v>
      </c>
      <c r="BS9" s="4">
        <v>10</v>
      </c>
      <c r="BT9" s="5">
        <v>5</v>
      </c>
      <c r="BU9" s="5">
        <v>5</v>
      </c>
      <c r="BV9" s="4">
        <v>767</v>
      </c>
      <c r="BW9" s="5">
        <v>391</v>
      </c>
      <c r="BX9" s="5">
        <v>376</v>
      </c>
      <c r="BY9" s="4">
        <v>661</v>
      </c>
      <c r="BZ9" s="5">
        <v>340</v>
      </c>
      <c r="CA9" s="5">
        <v>321</v>
      </c>
      <c r="CB9" s="4">
        <v>659</v>
      </c>
      <c r="CC9" s="5">
        <v>337</v>
      </c>
      <c r="CD9" s="5">
        <v>322</v>
      </c>
    </row>
    <row r="10" spans="1:82" x14ac:dyDescent="0.25">
      <c r="A10" s="20">
        <v>4</v>
      </c>
      <c r="B10" s="16">
        <f t="shared" si="1"/>
        <v>4230</v>
      </c>
      <c r="C10" s="17">
        <f t="shared" si="2"/>
        <v>2153</v>
      </c>
      <c r="D10" s="17">
        <f t="shared" si="3"/>
        <v>2077</v>
      </c>
      <c r="E10" s="16">
        <f t="shared" si="4"/>
        <v>4103</v>
      </c>
      <c r="F10" s="17">
        <f t="shared" si="5"/>
        <v>2101</v>
      </c>
      <c r="G10" s="17">
        <f t="shared" si="6"/>
        <v>2002</v>
      </c>
      <c r="H10" s="16">
        <f t="shared" si="7"/>
        <v>4618</v>
      </c>
      <c r="I10" s="17">
        <f t="shared" si="8"/>
        <v>2366</v>
      </c>
      <c r="J10" s="17">
        <f t="shared" si="9"/>
        <v>2252</v>
      </c>
      <c r="K10" s="4">
        <v>286</v>
      </c>
      <c r="L10" s="5">
        <v>149</v>
      </c>
      <c r="M10" s="5">
        <v>137</v>
      </c>
      <c r="N10" s="4">
        <v>285</v>
      </c>
      <c r="O10" s="5">
        <v>152</v>
      </c>
      <c r="P10" s="5">
        <v>133</v>
      </c>
      <c r="Q10" s="4">
        <v>260</v>
      </c>
      <c r="R10" s="5">
        <v>133</v>
      </c>
      <c r="S10" s="5">
        <v>127</v>
      </c>
      <c r="T10" s="4">
        <v>493</v>
      </c>
      <c r="U10" s="5">
        <v>252</v>
      </c>
      <c r="V10" s="5">
        <v>241</v>
      </c>
      <c r="W10" s="4">
        <v>528</v>
      </c>
      <c r="X10" s="5">
        <v>263</v>
      </c>
      <c r="Y10" s="5">
        <v>265</v>
      </c>
      <c r="Z10" s="4">
        <v>508</v>
      </c>
      <c r="AA10" s="5">
        <v>259</v>
      </c>
      <c r="AB10" s="5">
        <v>249</v>
      </c>
      <c r="AC10" s="4">
        <v>716</v>
      </c>
      <c r="AD10" s="5">
        <v>364</v>
      </c>
      <c r="AE10" s="5">
        <v>352</v>
      </c>
      <c r="AF10" s="4">
        <v>726</v>
      </c>
      <c r="AG10" s="5">
        <v>374</v>
      </c>
      <c r="AH10" s="5">
        <v>352</v>
      </c>
      <c r="AI10" s="4">
        <v>1195</v>
      </c>
      <c r="AJ10" s="5">
        <v>607</v>
      </c>
      <c r="AK10" s="5">
        <v>588</v>
      </c>
      <c r="AL10" s="4">
        <v>286</v>
      </c>
      <c r="AM10" s="5">
        <v>142</v>
      </c>
      <c r="AN10" s="5">
        <v>144</v>
      </c>
      <c r="AO10" s="4">
        <v>216</v>
      </c>
      <c r="AP10" s="5">
        <v>110</v>
      </c>
      <c r="AQ10" s="5">
        <v>106</v>
      </c>
      <c r="AR10" s="4">
        <v>227</v>
      </c>
      <c r="AS10" s="5">
        <v>119</v>
      </c>
      <c r="AT10" s="5">
        <v>108</v>
      </c>
      <c r="AU10" s="4">
        <v>234</v>
      </c>
      <c r="AV10" s="5">
        <v>116</v>
      </c>
      <c r="AW10" s="5">
        <v>118</v>
      </c>
      <c r="AX10" s="4">
        <v>208</v>
      </c>
      <c r="AY10" s="5">
        <v>110</v>
      </c>
      <c r="AZ10" s="5">
        <v>98</v>
      </c>
      <c r="BA10" s="4">
        <v>185</v>
      </c>
      <c r="BB10" s="5">
        <v>96</v>
      </c>
      <c r="BC10" s="5">
        <v>89</v>
      </c>
      <c r="BD10" s="4">
        <v>1403</v>
      </c>
      <c r="BE10" s="5">
        <v>715</v>
      </c>
      <c r="BF10" s="5">
        <v>688</v>
      </c>
      <c r="BG10" s="4">
        <v>1469</v>
      </c>
      <c r="BH10" s="5">
        <v>746</v>
      </c>
      <c r="BI10" s="5">
        <v>723</v>
      </c>
      <c r="BJ10" s="4">
        <v>1593</v>
      </c>
      <c r="BK10" s="5">
        <v>819</v>
      </c>
      <c r="BL10" s="5">
        <v>774</v>
      </c>
      <c r="BM10" s="4">
        <v>25</v>
      </c>
      <c r="BN10" s="5">
        <v>15</v>
      </c>
      <c r="BO10" s="5">
        <v>10</v>
      </c>
      <c r="BP10" s="4">
        <v>16</v>
      </c>
      <c r="BQ10" s="5">
        <v>9</v>
      </c>
      <c r="BR10" s="5">
        <v>7</v>
      </c>
      <c r="BS10" s="4">
        <v>11</v>
      </c>
      <c r="BT10" s="5">
        <v>6</v>
      </c>
      <c r="BU10" s="5">
        <v>5</v>
      </c>
      <c r="BV10" s="4">
        <v>787</v>
      </c>
      <c r="BW10" s="5">
        <v>400</v>
      </c>
      <c r="BX10" s="5">
        <v>387</v>
      </c>
      <c r="BY10" s="4">
        <v>655</v>
      </c>
      <c r="BZ10" s="5">
        <v>337</v>
      </c>
      <c r="CA10" s="5">
        <v>318</v>
      </c>
      <c r="CB10" s="4">
        <v>639</v>
      </c>
      <c r="CC10" s="5">
        <v>327</v>
      </c>
      <c r="CD10" s="5">
        <v>312</v>
      </c>
    </row>
    <row r="11" spans="1:82" x14ac:dyDescent="0.25">
      <c r="A11" s="20">
        <v>5</v>
      </c>
      <c r="B11" s="16">
        <f t="shared" si="1"/>
        <v>4268</v>
      </c>
      <c r="C11" s="17">
        <f t="shared" si="2"/>
        <v>2178</v>
      </c>
      <c r="D11" s="17">
        <f t="shared" si="3"/>
        <v>2090</v>
      </c>
      <c r="E11" s="16">
        <f t="shared" si="4"/>
        <v>4058</v>
      </c>
      <c r="F11" s="17">
        <f t="shared" si="5"/>
        <v>2077</v>
      </c>
      <c r="G11" s="17">
        <f t="shared" si="6"/>
        <v>1981</v>
      </c>
      <c r="H11" s="16">
        <f t="shared" si="7"/>
        <v>4406</v>
      </c>
      <c r="I11" s="17">
        <f t="shared" si="8"/>
        <v>2267</v>
      </c>
      <c r="J11" s="17">
        <f t="shared" si="9"/>
        <v>2139</v>
      </c>
      <c r="K11" s="4">
        <v>286</v>
      </c>
      <c r="L11" s="5">
        <v>148</v>
      </c>
      <c r="M11" s="5">
        <v>138</v>
      </c>
      <c r="N11" s="4">
        <v>287</v>
      </c>
      <c r="O11" s="5">
        <v>154</v>
      </c>
      <c r="P11" s="5">
        <v>133</v>
      </c>
      <c r="Q11" s="4">
        <v>260</v>
      </c>
      <c r="R11" s="5">
        <v>133</v>
      </c>
      <c r="S11" s="5">
        <v>127</v>
      </c>
      <c r="T11" s="4">
        <v>488</v>
      </c>
      <c r="U11" s="5">
        <v>250</v>
      </c>
      <c r="V11" s="5">
        <v>238</v>
      </c>
      <c r="W11" s="4">
        <v>524</v>
      </c>
      <c r="X11" s="5">
        <v>260</v>
      </c>
      <c r="Y11" s="5">
        <v>264</v>
      </c>
      <c r="Z11" s="4">
        <v>470</v>
      </c>
      <c r="AA11" s="5">
        <v>241</v>
      </c>
      <c r="AB11" s="5">
        <v>229</v>
      </c>
      <c r="AC11" s="4">
        <v>728</v>
      </c>
      <c r="AD11" s="5">
        <v>369</v>
      </c>
      <c r="AE11" s="5">
        <v>359</v>
      </c>
      <c r="AF11" s="4">
        <v>719</v>
      </c>
      <c r="AG11" s="5">
        <v>370</v>
      </c>
      <c r="AH11" s="5">
        <v>349</v>
      </c>
      <c r="AI11" s="4">
        <v>1081</v>
      </c>
      <c r="AJ11" s="5">
        <v>553</v>
      </c>
      <c r="AK11" s="5">
        <v>528</v>
      </c>
      <c r="AL11" s="4">
        <v>294</v>
      </c>
      <c r="AM11" s="5">
        <v>148</v>
      </c>
      <c r="AN11" s="5">
        <v>146</v>
      </c>
      <c r="AO11" s="4">
        <v>219</v>
      </c>
      <c r="AP11" s="5">
        <v>111</v>
      </c>
      <c r="AQ11" s="5">
        <v>108</v>
      </c>
      <c r="AR11" s="4">
        <v>226</v>
      </c>
      <c r="AS11" s="5">
        <v>118</v>
      </c>
      <c r="AT11" s="5">
        <v>108</v>
      </c>
      <c r="AU11" s="4">
        <v>234</v>
      </c>
      <c r="AV11" s="5">
        <v>117</v>
      </c>
      <c r="AW11" s="5">
        <v>117</v>
      </c>
      <c r="AX11" s="4">
        <v>209</v>
      </c>
      <c r="AY11" s="5">
        <v>110</v>
      </c>
      <c r="AZ11" s="5">
        <v>99</v>
      </c>
      <c r="BA11" s="4">
        <v>185</v>
      </c>
      <c r="BB11" s="5">
        <v>96</v>
      </c>
      <c r="BC11" s="5">
        <v>89</v>
      </c>
      <c r="BD11" s="4">
        <v>1406</v>
      </c>
      <c r="BE11" s="5">
        <v>721</v>
      </c>
      <c r="BF11" s="5">
        <v>685</v>
      </c>
      <c r="BG11" s="4">
        <v>1424</v>
      </c>
      <c r="BH11" s="5">
        <v>723</v>
      </c>
      <c r="BI11" s="5">
        <v>701</v>
      </c>
      <c r="BJ11" s="4">
        <v>1545</v>
      </c>
      <c r="BK11" s="5">
        <v>798</v>
      </c>
      <c r="BL11" s="5">
        <v>747</v>
      </c>
      <c r="BM11" s="4">
        <v>27</v>
      </c>
      <c r="BN11" s="5">
        <v>16</v>
      </c>
      <c r="BO11" s="5">
        <v>11</v>
      </c>
      <c r="BP11" s="4">
        <v>16</v>
      </c>
      <c r="BQ11" s="5">
        <v>9</v>
      </c>
      <c r="BR11" s="5">
        <v>7</v>
      </c>
      <c r="BS11" s="4">
        <v>11</v>
      </c>
      <c r="BT11" s="5">
        <v>6</v>
      </c>
      <c r="BU11" s="5">
        <v>5</v>
      </c>
      <c r="BV11" s="4">
        <v>805</v>
      </c>
      <c r="BW11" s="5">
        <v>409</v>
      </c>
      <c r="BX11" s="5">
        <v>396</v>
      </c>
      <c r="BY11" s="4">
        <v>660</v>
      </c>
      <c r="BZ11" s="5">
        <v>340</v>
      </c>
      <c r="CA11" s="5">
        <v>320</v>
      </c>
      <c r="CB11" s="4">
        <v>628</v>
      </c>
      <c r="CC11" s="5">
        <v>322</v>
      </c>
      <c r="CD11" s="5">
        <v>306</v>
      </c>
    </row>
    <row r="12" spans="1:82" x14ac:dyDescent="0.25">
      <c r="A12" s="20">
        <v>6</v>
      </c>
      <c r="B12" s="16">
        <f t="shared" si="1"/>
        <v>4300</v>
      </c>
      <c r="C12" s="17">
        <f t="shared" si="2"/>
        <v>2197</v>
      </c>
      <c r="D12" s="17">
        <f t="shared" si="3"/>
        <v>2103</v>
      </c>
      <c r="E12" s="16">
        <f t="shared" si="4"/>
        <v>4070</v>
      </c>
      <c r="F12" s="17">
        <f t="shared" si="5"/>
        <v>2084</v>
      </c>
      <c r="G12" s="17">
        <f t="shared" si="6"/>
        <v>1986</v>
      </c>
      <c r="H12" s="16">
        <f t="shared" si="7"/>
        <v>4263</v>
      </c>
      <c r="I12" s="17">
        <f t="shared" si="8"/>
        <v>2197</v>
      </c>
      <c r="J12" s="17">
        <f t="shared" si="9"/>
        <v>2066</v>
      </c>
      <c r="K12" s="4">
        <v>289</v>
      </c>
      <c r="L12" s="5">
        <v>149</v>
      </c>
      <c r="M12" s="5">
        <v>140</v>
      </c>
      <c r="N12" s="4">
        <v>288</v>
      </c>
      <c r="O12" s="5">
        <v>155</v>
      </c>
      <c r="P12" s="5">
        <v>133</v>
      </c>
      <c r="Q12" s="4">
        <v>263</v>
      </c>
      <c r="R12" s="5">
        <v>135</v>
      </c>
      <c r="S12" s="5">
        <v>128</v>
      </c>
      <c r="T12" s="4">
        <v>489</v>
      </c>
      <c r="U12" s="5">
        <v>250</v>
      </c>
      <c r="V12" s="5">
        <v>239</v>
      </c>
      <c r="W12" s="4">
        <v>519</v>
      </c>
      <c r="X12" s="5">
        <v>257</v>
      </c>
      <c r="Y12" s="5">
        <v>262</v>
      </c>
      <c r="Z12" s="4">
        <v>450</v>
      </c>
      <c r="AA12" s="5">
        <v>231</v>
      </c>
      <c r="AB12" s="5">
        <v>219</v>
      </c>
      <c r="AC12" s="4">
        <v>737</v>
      </c>
      <c r="AD12" s="5">
        <v>373</v>
      </c>
      <c r="AE12" s="5">
        <v>364</v>
      </c>
      <c r="AF12" s="4">
        <v>729</v>
      </c>
      <c r="AG12" s="5">
        <v>374</v>
      </c>
      <c r="AH12" s="5">
        <v>355</v>
      </c>
      <c r="AI12" s="4">
        <v>1001</v>
      </c>
      <c r="AJ12" s="5">
        <v>515</v>
      </c>
      <c r="AK12" s="5">
        <v>486</v>
      </c>
      <c r="AL12" s="4">
        <v>299</v>
      </c>
      <c r="AM12" s="5">
        <v>152</v>
      </c>
      <c r="AN12" s="5">
        <v>147</v>
      </c>
      <c r="AO12" s="4">
        <v>225</v>
      </c>
      <c r="AP12" s="5">
        <v>114</v>
      </c>
      <c r="AQ12" s="5">
        <v>111</v>
      </c>
      <c r="AR12" s="4">
        <v>227</v>
      </c>
      <c r="AS12" s="5">
        <v>118</v>
      </c>
      <c r="AT12" s="5">
        <v>109</v>
      </c>
      <c r="AU12" s="4">
        <v>235</v>
      </c>
      <c r="AV12" s="5">
        <v>118</v>
      </c>
      <c r="AW12" s="5">
        <v>117</v>
      </c>
      <c r="AX12" s="4">
        <v>211</v>
      </c>
      <c r="AY12" s="5">
        <v>111</v>
      </c>
      <c r="AZ12" s="5">
        <v>100</v>
      </c>
      <c r="BA12" s="4">
        <v>186</v>
      </c>
      <c r="BB12" s="5">
        <v>97</v>
      </c>
      <c r="BC12" s="5">
        <v>89</v>
      </c>
      <c r="BD12" s="4">
        <v>1406</v>
      </c>
      <c r="BE12" s="5">
        <v>723</v>
      </c>
      <c r="BF12" s="5">
        <v>683</v>
      </c>
      <c r="BG12" s="4">
        <v>1406</v>
      </c>
      <c r="BH12" s="5">
        <v>715</v>
      </c>
      <c r="BI12" s="5">
        <v>691</v>
      </c>
      <c r="BJ12" s="4">
        <v>1503</v>
      </c>
      <c r="BK12" s="5">
        <v>776</v>
      </c>
      <c r="BL12" s="5">
        <v>727</v>
      </c>
      <c r="BM12" s="4">
        <v>29</v>
      </c>
      <c r="BN12" s="5">
        <v>17</v>
      </c>
      <c r="BO12" s="5">
        <v>12</v>
      </c>
      <c r="BP12" s="4">
        <v>17</v>
      </c>
      <c r="BQ12" s="5">
        <v>10</v>
      </c>
      <c r="BR12" s="5">
        <v>7</v>
      </c>
      <c r="BS12" s="4">
        <v>11</v>
      </c>
      <c r="BT12" s="5">
        <v>6</v>
      </c>
      <c r="BU12" s="5">
        <v>5</v>
      </c>
      <c r="BV12" s="4">
        <v>816</v>
      </c>
      <c r="BW12" s="5">
        <v>415</v>
      </c>
      <c r="BX12" s="5">
        <v>401</v>
      </c>
      <c r="BY12" s="4">
        <v>675</v>
      </c>
      <c r="BZ12" s="5">
        <v>348</v>
      </c>
      <c r="CA12" s="5">
        <v>327</v>
      </c>
      <c r="CB12" s="4">
        <v>622</v>
      </c>
      <c r="CC12" s="5">
        <v>319</v>
      </c>
      <c r="CD12" s="5">
        <v>303</v>
      </c>
    </row>
    <row r="13" spans="1:82" x14ac:dyDescent="0.25">
      <c r="A13" s="20">
        <v>7</v>
      </c>
      <c r="B13" s="16">
        <f t="shared" si="1"/>
        <v>4330</v>
      </c>
      <c r="C13" s="17">
        <f t="shared" si="2"/>
        <v>2216</v>
      </c>
      <c r="D13" s="17">
        <f t="shared" si="3"/>
        <v>2114</v>
      </c>
      <c r="E13" s="16">
        <f t="shared" si="4"/>
        <v>4131</v>
      </c>
      <c r="F13" s="17">
        <f t="shared" si="5"/>
        <v>2117</v>
      </c>
      <c r="G13" s="17">
        <f t="shared" si="6"/>
        <v>2014</v>
      </c>
      <c r="H13" s="16">
        <f t="shared" si="7"/>
        <v>4177</v>
      </c>
      <c r="I13" s="17">
        <f t="shared" si="8"/>
        <v>2151</v>
      </c>
      <c r="J13" s="17">
        <f t="shared" si="9"/>
        <v>2026</v>
      </c>
      <c r="K13" s="4">
        <v>296</v>
      </c>
      <c r="L13" s="5">
        <v>152</v>
      </c>
      <c r="M13" s="5">
        <v>144</v>
      </c>
      <c r="N13" s="4">
        <v>289</v>
      </c>
      <c r="O13" s="5">
        <v>155</v>
      </c>
      <c r="P13" s="5">
        <v>134</v>
      </c>
      <c r="Q13" s="4">
        <v>267</v>
      </c>
      <c r="R13" s="5">
        <v>138</v>
      </c>
      <c r="S13" s="5">
        <v>129</v>
      </c>
      <c r="T13" s="4">
        <v>492</v>
      </c>
      <c r="U13" s="5">
        <v>250</v>
      </c>
      <c r="V13" s="5">
        <v>242</v>
      </c>
      <c r="W13" s="4">
        <v>517</v>
      </c>
      <c r="X13" s="5">
        <v>257</v>
      </c>
      <c r="Y13" s="5">
        <v>260</v>
      </c>
      <c r="Z13" s="4">
        <v>439</v>
      </c>
      <c r="AA13" s="5">
        <v>225</v>
      </c>
      <c r="AB13" s="5">
        <v>214</v>
      </c>
      <c r="AC13" s="4">
        <v>744</v>
      </c>
      <c r="AD13" s="5">
        <v>375</v>
      </c>
      <c r="AE13" s="5">
        <v>369</v>
      </c>
      <c r="AF13" s="4">
        <v>750</v>
      </c>
      <c r="AG13" s="5">
        <v>384</v>
      </c>
      <c r="AH13" s="5">
        <v>366</v>
      </c>
      <c r="AI13" s="4">
        <v>952</v>
      </c>
      <c r="AJ13" s="5">
        <v>490</v>
      </c>
      <c r="AK13" s="5">
        <v>462</v>
      </c>
      <c r="AL13" s="4">
        <v>304</v>
      </c>
      <c r="AM13" s="5">
        <v>157</v>
      </c>
      <c r="AN13" s="5">
        <v>147</v>
      </c>
      <c r="AO13" s="4">
        <v>235</v>
      </c>
      <c r="AP13" s="5">
        <v>119</v>
      </c>
      <c r="AQ13" s="5">
        <v>116</v>
      </c>
      <c r="AR13" s="4">
        <v>226</v>
      </c>
      <c r="AS13" s="5">
        <v>117</v>
      </c>
      <c r="AT13" s="5">
        <v>109</v>
      </c>
      <c r="AU13" s="4">
        <v>237</v>
      </c>
      <c r="AV13" s="5">
        <v>121</v>
      </c>
      <c r="AW13" s="5">
        <v>116</v>
      </c>
      <c r="AX13" s="4">
        <v>214</v>
      </c>
      <c r="AY13" s="5">
        <v>112</v>
      </c>
      <c r="AZ13" s="5">
        <v>102</v>
      </c>
      <c r="BA13" s="4">
        <v>188</v>
      </c>
      <c r="BB13" s="5">
        <v>98</v>
      </c>
      <c r="BC13" s="5">
        <v>90</v>
      </c>
      <c r="BD13" s="4">
        <v>1406</v>
      </c>
      <c r="BE13" s="5">
        <v>724</v>
      </c>
      <c r="BF13" s="5">
        <v>682</v>
      </c>
      <c r="BG13" s="4">
        <v>1411</v>
      </c>
      <c r="BH13" s="5">
        <v>720</v>
      </c>
      <c r="BI13" s="5">
        <v>691</v>
      </c>
      <c r="BJ13" s="4">
        <v>1471</v>
      </c>
      <c r="BK13" s="5">
        <v>757</v>
      </c>
      <c r="BL13" s="5">
        <v>714</v>
      </c>
      <c r="BM13" s="4">
        <v>30</v>
      </c>
      <c r="BN13" s="5">
        <v>18</v>
      </c>
      <c r="BO13" s="5">
        <v>12</v>
      </c>
      <c r="BP13" s="4">
        <v>18</v>
      </c>
      <c r="BQ13" s="5">
        <v>11</v>
      </c>
      <c r="BR13" s="5">
        <v>7</v>
      </c>
      <c r="BS13" s="4">
        <v>12</v>
      </c>
      <c r="BT13" s="5">
        <v>7</v>
      </c>
      <c r="BU13" s="5">
        <v>5</v>
      </c>
      <c r="BV13" s="4">
        <v>821</v>
      </c>
      <c r="BW13" s="5">
        <v>419</v>
      </c>
      <c r="BX13" s="5">
        <v>402</v>
      </c>
      <c r="BY13" s="4">
        <v>697</v>
      </c>
      <c r="BZ13" s="5">
        <v>359</v>
      </c>
      <c r="CA13" s="5">
        <v>338</v>
      </c>
      <c r="CB13" s="4">
        <v>622</v>
      </c>
      <c r="CC13" s="5">
        <v>319</v>
      </c>
      <c r="CD13" s="5">
        <v>303</v>
      </c>
    </row>
    <row r="14" spans="1:82" x14ac:dyDescent="0.25">
      <c r="A14" s="20">
        <v>8</v>
      </c>
      <c r="B14" s="16">
        <f t="shared" si="1"/>
        <v>4360</v>
      </c>
      <c r="C14" s="17">
        <f t="shared" si="2"/>
        <v>2233</v>
      </c>
      <c r="D14" s="17">
        <f t="shared" si="3"/>
        <v>2127</v>
      </c>
      <c r="E14" s="16">
        <f t="shared" si="4"/>
        <v>4229</v>
      </c>
      <c r="F14" s="17">
        <f t="shared" si="5"/>
        <v>2168</v>
      </c>
      <c r="G14" s="17">
        <f t="shared" si="6"/>
        <v>2061</v>
      </c>
      <c r="H14" s="16">
        <f t="shared" si="7"/>
        <v>4147</v>
      </c>
      <c r="I14" s="17">
        <f t="shared" si="8"/>
        <v>2130</v>
      </c>
      <c r="J14" s="17">
        <f t="shared" si="9"/>
        <v>2017</v>
      </c>
      <c r="K14" s="4">
        <v>305</v>
      </c>
      <c r="L14" s="5">
        <v>157</v>
      </c>
      <c r="M14" s="5">
        <v>148</v>
      </c>
      <c r="N14" s="4">
        <v>290</v>
      </c>
      <c r="O14" s="5">
        <v>155</v>
      </c>
      <c r="P14" s="5">
        <v>135</v>
      </c>
      <c r="Q14" s="4">
        <v>272</v>
      </c>
      <c r="R14" s="5">
        <v>142</v>
      </c>
      <c r="S14" s="5">
        <v>130</v>
      </c>
      <c r="T14" s="4">
        <v>500</v>
      </c>
      <c r="U14" s="5">
        <v>252</v>
      </c>
      <c r="V14" s="5">
        <v>248</v>
      </c>
      <c r="W14" s="4">
        <v>516</v>
      </c>
      <c r="X14" s="5">
        <v>257</v>
      </c>
      <c r="Y14" s="5">
        <v>259</v>
      </c>
      <c r="Z14" s="4">
        <v>440</v>
      </c>
      <c r="AA14" s="5">
        <v>224</v>
      </c>
      <c r="AB14" s="5">
        <v>216</v>
      </c>
      <c r="AC14" s="4">
        <v>749</v>
      </c>
      <c r="AD14" s="5">
        <v>377</v>
      </c>
      <c r="AE14" s="5">
        <v>372</v>
      </c>
      <c r="AF14" s="4">
        <v>780</v>
      </c>
      <c r="AG14" s="5">
        <v>398</v>
      </c>
      <c r="AH14" s="5">
        <v>382</v>
      </c>
      <c r="AI14" s="4">
        <v>930</v>
      </c>
      <c r="AJ14" s="5">
        <v>478</v>
      </c>
      <c r="AK14" s="5">
        <v>452</v>
      </c>
      <c r="AL14" s="4">
        <v>307</v>
      </c>
      <c r="AM14" s="5">
        <v>161</v>
      </c>
      <c r="AN14" s="5">
        <v>146</v>
      </c>
      <c r="AO14" s="4">
        <v>248</v>
      </c>
      <c r="AP14" s="5">
        <v>126</v>
      </c>
      <c r="AQ14" s="5">
        <v>122</v>
      </c>
      <c r="AR14" s="4">
        <v>227</v>
      </c>
      <c r="AS14" s="5">
        <v>117</v>
      </c>
      <c r="AT14" s="5">
        <v>110</v>
      </c>
      <c r="AU14" s="4">
        <v>240</v>
      </c>
      <c r="AV14" s="5">
        <v>124</v>
      </c>
      <c r="AW14" s="5">
        <v>116</v>
      </c>
      <c r="AX14" s="4">
        <v>217</v>
      </c>
      <c r="AY14" s="5">
        <v>113</v>
      </c>
      <c r="AZ14" s="5">
        <v>104</v>
      </c>
      <c r="BA14" s="4">
        <v>191</v>
      </c>
      <c r="BB14" s="5">
        <v>100</v>
      </c>
      <c r="BC14" s="5">
        <v>91</v>
      </c>
      <c r="BD14" s="4">
        <v>1405</v>
      </c>
      <c r="BE14" s="5">
        <v>723</v>
      </c>
      <c r="BF14" s="5">
        <v>682</v>
      </c>
      <c r="BG14" s="4">
        <v>1434</v>
      </c>
      <c r="BH14" s="5">
        <v>735</v>
      </c>
      <c r="BI14" s="5">
        <v>699</v>
      </c>
      <c r="BJ14" s="4">
        <v>1448</v>
      </c>
      <c r="BK14" s="5">
        <v>741</v>
      </c>
      <c r="BL14" s="5">
        <v>707</v>
      </c>
      <c r="BM14" s="4">
        <v>31</v>
      </c>
      <c r="BN14" s="5">
        <v>18</v>
      </c>
      <c r="BO14" s="5">
        <v>13</v>
      </c>
      <c r="BP14" s="4">
        <v>19</v>
      </c>
      <c r="BQ14" s="5">
        <v>11</v>
      </c>
      <c r="BR14" s="5">
        <v>8</v>
      </c>
      <c r="BS14" s="4">
        <v>13</v>
      </c>
      <c r="BT14" s="5">
        <v>7</v>
      </c>
      <c r="BU14" s="5">
        <v>6</v>
      </c>
      <c r="BV14" s="4">
        <v>823</v>
      </c>
      <c r="BW14" s="5">
        <v>421</v>
      </c>
      <c r="BX14" s="5">
        <v>402</v>
      </c>
      <c r="BY14" s="4">
        <v>725</v>
      </c>
      <c r="BZ14" s="5">
        <v>373</v>
      </c>
      <c r="CA14" s="5">
        <v>352</v>
      </c>
      <c r="CB14" s="4">
        <v>626</v>
      </c>
      <c r="CC14" s="5">
        <v>321</v>
      </c>
      <c r="CD14" s="5">
        <v>305</v>
      </c>
    </row>
    <row r="15" spans="1:82" x14ac:dyDescent="0.25">
      <c r="A15" s="20">
        <v>9</v>
      </c>
      <c r="B15" s="16">
        <f t="shared" si="1"/>
        <v>4393</v>
      </c>
      <c r="C15" s="17">
        <f t="shared" si="2"/>
        <v>2252</v>
      </c>
      <c r="D15" s="17">
        <f t="shared" si="3"/>
        <v>2141</v>
      </c>
      <c r="E15" s="16">
        <f t="shared" si="4"/>
        <v>4355</v>
      </c>
      <c r="F15" s="17">
        <f t="shared" si="5"/>
        <v>2234</v>
      </c>
      <c r="G15" s="17">
        <f t="shared" si="6"/>
        <v>2121</v>
      </c>
      <c r="H15" s="16">
        <f t="shared" si="7"/>
        <v>4168</v>
      </c>
      <c r="I15" s="17">
        <f t="shared" si="8"/>
        <v>2131</v>
      </c>
      <c r="J15" s="17">
        <f t="shared" si="9"/>
        <v>2037</v>
      </c>
      <c r="K15" s="4">
        <v>316</v>
      </c>
      <c r="L15" s="5">
        <v>163</v>
      </c>
      <c r="M15" s="5">
        <v>153</v>
      </c>
      <c r="N15" s="4">
        <v>292</v>
      </c>
      <c r="O15" s="5">
        <v>155</v>
      </c>
      <c r="P15" s="5">
        <v>137</v>
      </c>
      <c r="Q15" s="4">
        <v>279</v>
      </c>
      <c r="R15" s="5">
        <v>148</v>
      </c>
      <c r="S15" s="5">
        <v>131</v>
      </c>
      <c r="T15" s="4">
        <v>512</v>
      </c>
      <c r="U15" s="5">
        <v>256</v>
      </c>
      <c r="V15" s="5">
        <v>256</v>
      </c>
      <c r="W15" s="4">
        <v>518</v>
      </c>
      <c r="X15" s="5">
        <v>259</v>
      </c>
      <c r="Y15" s="5">
        <v>259</v>
      </c>
      <c r="Z15" s="4">
        <v>449</v>
      </c>
      <c r="AA15" s="5">
        <v>226</v>
      </c>
      <c r="AB15" s="5">
        <v>223</v>
      </c>
      <c r="AC15" s="4">
        <v>753</v>
      </c>
      <c r="AD15" s="5">
        <v>378</v>
      </c>
      <c r="AE15" s="5">
        <v>375</v>
      </c>
      <c r="AF15" s="4">
        <v>815</v>
      </c>
      <c r="AG15" s="5">
        <v>414</v>
      </c>
      <c r="AH15" s="5">
        <v>401</v>
      </c>
      <c r="AI15" s="4">
        <v>933</v>
      </c>
      <c r="AJ15" s="5">
        <v>477</v>
      </c>
      <c r="AK15" s="5">
        <v>456</v>
      </c>
      <c r="AL15" s="4">
        <v>308</v>
      </c>
      <c r="AM15" s="5">
        <v>164</v>
      </c>
      <c r="AN15" s="5">
        <v>144</v>
      </c>
      <c r="AO15" s="4">
        <v>260</v>
      </c>
      <c r="AP15" s="5">
        <v>133</v>
      </c>
      <c r="AQ15" s="5">
        <v>127</v>
      </c>
      <c r="AR15" s="4">
        <v>228</v>
      </c>
      <c r="AS15" s="5">
        <v>117</v>
      </c>
      <c r="AT15" s="5">
        <v>111</v>
      </c>
      <c r="AU15" s="4">
        <v>243</v>
      </c>
      <c r="AV15" s="5">
        <v>128</v>
      </c>
      <c r="AW15" s="5">
        <v>115</v>
      </c>
      <c r="AX15" s="4">
        <v>224</v>
      </c>
      <c r="AY15" s="5">
        <v>116</v>
      </c>
      <c r="AZ15" s="5">
        <v>108</v>
      </c>
      <c r="BA15" s="4">
        <v>194</v>
      </c>
      <c r="BB15" s="5">
        <v>101</v>
      </c>
      <c r="BC15" s="5">
        <v>93</v>
      </c>
      <c r="BD15" s="4">
        <v>1406</v>
      </c>
      <c r="BE15" s="5">
        <v>722</v>
      </c>
      <c r="BF15" s="5">
        <v>684</v>
      </c>
      <c r="BG15" s="4">
        <v>1470</v>
      </c>
      <c r="BH15" s="5">
        <v>757</v>
      </c>
      <c r="BI15" s="5">
        <v>713</v>
      </c>
      <c r="BJ15" s="4">
        <v>1436</v>
      </c>
      <c r="BK15" s="5">
        <v>729</v>
      </c>
      <c r="BL15" s="5">
        <v>707</v>
      </c>
      <c r="BM15" s="4">
        <v>33</v>
      </c>
      <c r="BN15" s="5">
        <v>19</v>
      </c>
      <c r="BO15" s="5">
        <v>14</v>
      </c>
      <c r="BP15" s="4">
        <v>20</v>
      </c>
      <c r="BQ15" s="5">
        <v>12</v>
      </c>
      <c r="BR15" s="5">
        <v>8</v>
      </c>
      <c r="BS15" s="4">
        <v>13</v>
      </c>
      <c r="BT15" s="5">
        <v>7</v>
      </c>
      <c r="BU15" s="5">
        <v>6</v>
      </c>
      <c r="BV15" s="4">
        <v>822</v>
      </c>
      <c r="BW15" s="5">
        <v>422</v>
      </c>
      <c r="BX15" s="5">
        <v>400</v>
      </c>
      <c r="BY15" s="4">
        <v>756</v>
      </c>
      <c r="BZ15" s="5">
        <v>388</v>
      </c>
      <c r="CA15" s="5">
        <v>368</v>
      </c>
      <c r="CB15" s="4">
        <v>636</v>
      </c>
      <c r="CC15" s="5">
        <v>326</v>
      </c>
      <c r="CD15" s="5">
        <v>310</v>
      </c>
    </row>
    <row r="16" spans="1:82" x14ac:dyDescent="0.25">
      <c r="A16" s="20">
        <v>10</v>
      </c>
      <c r="B16" s="16">
        <f t="shared" si="1"/>
        <v>4420</v>
      </c>
      <c r="C16" s="17">
        <f t="shared" si="2"/>
        <v>2265</v>
      </c>
      <c r="D16" s="17">
        <f t="shared" si="3"/>
        <v>2155</v>
      </c>
      <c r="E16" s="16">
        <f t="shared" si="4"/>
        <v>4513</v>
      </c>
      <c r="F16" s="17">
        <f t="shared" si="5"/>
        <v>2315</v>
      </c>
      <c r="G16" s="17">
        <f t="shared" si="6"/>
        <v>2198</v>
      </c>
      <c r="H16" s="16">
        <f t="shared" si="7"/>
        <v>4231</v>
      </c>
      <c r="I16" s="17">
        <f t="shared" si="8"/>
        <v>2152</v>
      </c>
      <c r="J16" s="17">
        <f t="shared" si="9"/>
        <v>2079</v>
      </c>
      <c r="K16" s="4">
        <v>329</v>
      </c>
      <c r="L16" s="5">
        <v>169</v>
      </c>
      <c r="M16" s="5">
        <v>160</v>
      </c>
      <c r="N16" s="4">
        <v>293</v>
      </c>
      <c r="O16" s="5">
        <v>154</v>
      </c>
      <c r="P16" s="5">
        <v>139</v>
      </c>
      <c r="Q16" s="4">
        <v>285</v>
      </c>
      <c r="R16" s="5">
        <v>152</v>
      </c>
      <c r="S16" s="5">
        <v>133</v>
      </c>
      <c r="T16" s="4">
        <v>523</v>
      </c>
      <c r="U16" s="5">
        <v>259</v>
      </c>
      <c r="V16" s="5">
        <v>264</v>
      </c>
      <c r="W16" s="4">
        <v>522</v>
      </c>
      <c r="X16" s="5">
        <v>262</v>
      </c>
      <c r="Y16" s="5">
        <v>260</v>
      </c>
      <c r="Z16" s="4">
        <v>467</v>
      </c>
      <c r="AA16" s="5">
        <v>233</v>
      </c>
      <c r="AB16" s="5">
        <v>234</v>
      </c>
      <c r="AC16" s="4">
        <v>755</v>
      </c>
      <c r="AD16" s="5">
        <v>378</v>
      </c>
      <c r="AE16" s="5">
        <v>377</v>
      </c>
      <c r="AF16" s="4">
        <v>861</v>
      </c>
      <c r="AG16" s="5">
        <v>436</v>
      </c>
      <c r="AH16" s="5">
        <v>425</v>
      </c>
      <c r="AI16" s="4">
        <v>958</v>
      </c>
      <c r="AJ16" s="5">
        <v>486</v>
      </c>
      <c r="AK16" s="5">
        <v>472</v>
      </c>
      <c r="AL16" s="4">
        <v>310</v>
      </c>
      <c r="AM16" s="5">
        <v>168</v>
      </c>
      <c r="AN16" s="5">
        <v>142</v>
      </c>
      <c r="AO16" s="4">
        <v>279</v>
      </c>
      <c r="AP16" s="5">
        <v>143</v>
      </c>
      <c r="AQ16" s="5">
        <v>136</v>
      </c>
      <c r="AR16" s="4">
        <v>229</v>
      </c>
      <c r="AS16" s="5">
        <v>117</v>
      </c>
      <c r="AT16" s="5">
        <v>112</v>
      </c>
      <c r="AU16" s="4">
        <v>247</v>
      </c>
      <c r="AV16" s="5">
        <v>132</v>
      </c>
      <c r="AW16" s="5">
        <v>115</v>
      </c>
      <c r="AX16" s="4">
        <v>226</v>
      </c>
      <c r="AY16" s="5">
        <v>116</v>
      </c>
      <c r="AZ16" s="5">
        <v>110</v>
      </c>
      <c r="BA16" s="4">
        <v>198</v>
      </c>
      <c r="BB16" s="5">
        <v>104</v>
      </c>
      <c r="BC16" s="5">
        <v>94</v>
      </c>
      <c r="BD16" s="4">
        <v>1408</v>
      </c>
      <c r="BE16" s="5">
        <v>721</v>
      </c>
      <c r="BF16" s="5">
        <v>687</v>
      </c>
      <c r="BG16" s="4">
        <v>1523</v>
      </c>
      <c r="BH16" s="5">
        <v>787</v>
      </c>
      <c r="BI16" s="5">
        <v>736</v>
      </c>
      <c r="BJ16" s="4">
        <v>1431</v>
      </c>
      <c r="BK16" s="5">
        <v>719</v>
      </c>
      <c r="BL16" s="5">
        <v>712</v>
      </c>
      <c r="BM16" s="4">
        <v>34</v>
      </c>
      <c r="BN16" s="5">
        <v>19</v>
      </c>
      <c r="BO16" s="5">
        <v>15</v>
      </c>
      <c r="BP16" s="4">
        <v>21</v>
      </c>
      <c r="BQ16" s="5">
        <v>13</v>
      </c>
      <c r="BR16" s="5">
        <v>8</v>
      </c>
      <c r="BS16" s="4">
        <v>14</v>
      </c>
      <c r="BT16" s="5">
        <v>8</v>
      </c>
      <c r="BU16" s="5">
        <v>6</v>
      </c>
      <c r="BV16" s="4">
        <v>814</v>
      </c>
      <c r="BW16" s="5">
        <v>419</v>
      </c>
      <c r="BX16" s="5">
        <v>395</v>
      </c>
      <c r="BY16" s="4">
        <v>788</v>
      </c>
      <c r="BZ16" s="5">
        <v>404</v>
      </c>
      <c r="CA16" s="5">
        <v>384</v>
      </c>
      <c r="CB16" s="4">
        <v>649</v>
      </c>
      <c r="CC16" s="5">
        <v>333</v>
      </c>
      <c r="CD16" s="5">
        <v>316</v>
      </c>
    </row>
    <row r="17" spans="1:82" x14ac:dyDescent="0.25">
      <c r="A17" s="20">
        <v>11</v>
      </c>
      <c r="B17" s="16">
        <f t="shared" si="1"/>
        <v>4458</v>
      </c>
      <c r="C17" s="17">
        <f t="shared" si="2"/>
        <v>2285</v>
      </c>
      <c r="D17" s="17">
        <f t="shared" si="3"/>
        <v>2173</v>
      </c>
      <c r="E17" s="16">
        <f t="shared" si="4"/>
        <v>4709</v>
      </c>
      <c r="F17" s="17">
        <f t="shared" si="5"/>
        <v>2414</v>
      </c>
      <c r="G17" s="17">
        <f t="shared" si="6"/>
        <v>2295</v>
      </c>
      <c r="H17" s="16">
        <f t="shared" si="7"/>
        <v>4330</v>
      </c>
      <c r="I17" s="17">
        <f t="shared" si="8"/>
        <v>2188</v>
      </c>
      <c r="J17" s="17">
        <f t="shared" si="9"/>
        <v>2142</v>
      </c>
      <c r="K17" s="4">
        <v>346</v>
      </c>
      <c r="L17" s="5">
        <v>178</v>
      </c>
      <c r="M17" s="5">
        <v>168</v>
      </c>
      <c r="N17" s="4">
        <v>293</v>
      </c>
      <c r="O17" s="5">
        <v>152</v>
      </c>
      <c r="P17" s="5">
        <v>141</v>
      </c>
      <c r="Q17" s="4">
        <v>296</v>
      </c>
      <c r="R17" s="5">
        <v>160</v>
      </c>
      <c r="S17" s="5">
        <v>136</v>
      </c>
      <c r="T17" s="4">
        <v>540</v>
      </c>
      <c r="U17" s="5">
        <v>264</v>
      </c>
      <c r="V17" s="5">
        <v>276</v>
      </c>
      <c r="W17" s="4">
        <v>526</v>
      </c>
      <c r="X17" s="5">
        <v>266</v>
      </c>
      <c r="Y17" s="5">
        <v>260</v>
      </c>
      <c r="Z17" s="4">
        <v>492</v>
      </c>
      <c r="AA17" s="5">
        <v>242</v>
      </c>
      <c r="AB17" s="5">
        <v>250</v>
      </c>
      <c r="AC17" s="4">
        <v>756</v>
      </c>
      <c r="AD17" s="5">
        <v>377</v>
      </c>
      <c r="AE17" s="5">
        <v>379</v>
      </c>
      <c r="AF17" s="4">
        <v>922</v>
      </c>
      <c r="AG17" s="5">
        <v>465</v>
      </c>
      <c r="AH17" s="5">
        <v>457</v>
      </c>
      <c r="AI17" s="4">
        <v>1005</v>
      </c>
      <c r="AJ17" s="5">
        <v>505</v>
      </c>
      <c r="AK17" s="5">
        <v>500</v>
      </c>
      <c r="AL17" s="4">
        <v>309</v>
      </c>
      <c r="AM17" s="5">
        <v>171</v>
      </c>
      <c r="AN17" s="5">
        <v>138</v>
      </c>
      <c r="AO17" s="4">
        <v>298</v>
      </c>
      <c r="AP17" s="5">
        <v>152</v>
      </c>
      <c r="AQ17" s="5">
        <v>146</v>
      </c>
      <c r="AR17" s="4">
        <v>230</v>
      </c>
      <c r="AS17" s="5">
        <v>117</v>
      </c>
      <c r="AT17" s="5">
        <v>113</v>
      </c>
      <c r="AU17" s="4">
        <v>252</v>
      </c>
      <c r="AV17" s="5">
        <v>138</v>
      </c>
      <c r="AW17" s="5">
        <v>114</v>
      </c>
      <c r="AX17" s="4">
        <v>231</v>
      </c>
      <c r="AY17" s="5">
        <v>117</v>
      </c>
      <c r="AZ17" s="5">
        <v>114</v>
      </c>
      <c r="BA17" s="4">
        <v>204</v>
      </c>
      <c r="BB17" s="5">
        <v>108</v>
      </c>
      <c r="BC17" s="5">
        <v>96</v>
      </c>
      <c r="BD17" s="4">
        <v>1412</v>
      </c>
      <c r="BE17" s="5">
        <v>719</v>
      </c>
      <c r="BF17" s="5">
        <v>693</v>
      </c>
      <c r="BG17" s="4">
        <v>1593</v>
      </c>
      <c r="BH17" s="5">
        <v>827</v>
      </c>
      <c r="BI17" s="5">
        <v>766</v>
      </c>
      <c r="BJ17" s="4">
        <v>1427</v>
      </c>
      <c r="BK17" s="5">
        <v>708</v>
      </c>
      <c r="BL17" s="5">
        <v>719</v>
      </c>
      <c r="BM17" s="4">
        <v>36</v>
      </c>
      <c r="BN17" s="5">
        <v>20</v>
      </c>
      <c r="BO17" s="5">
        <v>16</v>
      </c>
      <c r="BP17" s="4">
        <v>23</v>
      </c>
      <c r="BQ17" s="5">
        <v>14</v>
      </c>
      <c r="BR17" s="5">
        <v>9</v>
      </c>
      <c r="BS17" s="4">
        <v>15</v>
      </c>
      <c r="BT17" s="5">
        <v>9</v>
      </c>
      <c r="BU17" s="5">
        <v>6</v>
      </c>
      <c r="BV17" s="4">
        <v>807</v>
      </c>
      <c r="BW17" s="5">
        <v>418</v>
      </c>
      <c r="BX17" s="5">
        <v>389</v>
      </c>
      <c r="BY17" s="4">
        <v>823</v>
      </c>
      <c r="BZ17" s="5">
        <v>421</v>
      </c>
      <c r="CA17" s="5">
        <v>402</v>
      </c>
      <c r="CB17" s="4">
        <v>661</v>
      </c>
      <c r="CC17" s="5">
        <v>339</v>
      </c>
      <c r="CD17" s="5">
        <v>322</v>
      </c>
    </row>
    <row r="18" spans="1:82" x14ac:dyDescent="0.25">
      <c r="A18" s="20">
        <v>12</v>
      </c>
      <c r="B18" s="16">
        <f t="shared" si="1"/>
        <v>4487</v>
      </c>
      <c r="C18" s="17">
        <f t="shared" si="2"/>
        <v>2293</v>
      </c>
      <c r="D18" s="17">
        <f t="shared" si="3"/>
        <v>2194</v>
      </c>
      <c r="E18" s="16">
        <f t="shared" si="4"/>
        <v>4854</v>
      </c>
      <c r="F18" s="17">
        <f t="shared" si="5"/>
        <v>2486</v>
      </c>
      <c r="G18" s="17">
        <f t="shared" si="6"/>
        <v>2368</v>
      </c>
      <c r="H18" s="16">
        <f t="shared" si="7"/>
        <v>4476</v>
      </c>
      <c r="I18" s="17">
        <f t="shared" si="8"/>
        <v>2252</v>
      </c>
      <c r="J18" s="17">
        <f t="shared" si="9"/>
        <v>2224</v>
      </c>
      <c r="K18" s="4">
        <v>357</v>
      </c>
      <c r="L18" s="5">
        <v>183</v>
      </c>
      <c r="M18" s="5">
        <v>174</v>
      </c>
      <c r="N18" s="4">
        <v>299</v>
      </c>
      <c r="O18" s="5">
        <v>153</v>
      </c>
      <c r="P18" s="5">
        <v>146</v>
      </c>
      <c r="Q18" s="4">
        <v>302</v>
      </c>
      <c r="R18" s="5">
        <v>164</v>
      </c>
      <c r="S18" s="5">
        <v>138</v>
      </c>
      <c r="T18" s="4">
        <v>554</v>
      </c>
      <c r="U18" s="5">
        <v>269</v>
      </c>
      <c r="V18" s="5">
        <v>285</v>
      </c>
      <c r="W18" s="4">
        <v>534</v>
      </c>
      <c r="X18" s="5">
        <v>270</v>
      </c>
      <c r="Y18" s="5">
        <v>264</v>
      </c>
      <c r="Z18" s="4">
        <v>518</v>
      </c>
      <c r="AA18" s="5">
        <v>253</v>
      </c>
      <c r="AB18" s="5">
        <v>265</v>
      </c>
      <c r="AC18" s="4">
        <v>757</v>
      </c>
      <c r="AD18" s="5">
        <v>377</v>
      </c>
      <c r="AE18" s="5">
        <v>380</v>
      </c>
      <c r="AF18" s="4">
        <v>954</v>
      </c>
      <c r="AG18" s="5">
        <v>479</v>
      </c>
      <c r="AH18" s="5">
        <v>475</v>
      </c>
      <c r="AI18" s="4">
        <v>1060</v>
      </c>
      <c r="AJ18" s="5">
        <v>530</v>
      </c>
      <c r="AK18" s="5">
        <v>530</v>
      </c>
      <c r="AL18" s="4">
        <v>311</v>
      </c>
      <c r="AM18" s="5">
        <v>172</v>
      </c>
      <c r="AN18" s="5">
        <v>139</v>
      </c>
      <c r="AO18" s="4">
        <v>313</v>
      </c>
      <c r="AP18" s="5">
        <v>161</v>
      </c>
      <c r="AQ18" s="5">
        <v>152</v>
      </c>
      <c r="AR18" s="4">
        <v>235</v>
      </c>
      <c r="AS18" s="5">
        <v>119</v>
      </c>
      <c r="AT18" s="5">
        <v>116</v>
      </c>
      <c r="AU18" s="4">
        <v>256</v>
      </c>
      <c r="AV18" s="5">
        <v>141</v>
      </c>
      <c r="AW18" s="5">
        <v>115</v>
      </c>
      <c r="AX18" s="4">
        <v>236</v>
      </c>
      <c r="AY18" s="5">
        <v>120</v>
      </c>
      <c r="AZ18" s="5">
        <v>116</v>
      </c>
      <c r="BA18" s="4">
        <v>208</v>
      </c>
      <c r="BB18" s="5">
        <v>110</v>
      </c>
      <c r="BC18" s="5">
        <v>98</v>
      </c>
      <c r="BD18" s="4">
        <v>1425</v>
      </c>
      <c r="BE18" s="5">
        <v>721</v>
      </c>
      <c r="BF18" s="5">
        <v>704</v>
      </c>
      <c r="BG18" s="4">
        <v>1645</v>
      </c>
      <c r="BH18" s="5">
        <v>855</v>
      </c>
      <c r="BI18" s="5">
        <v>790</v>
      </c>
      <c r="BJ18" s="4">
        <v>1455</v>
      </c>
      <c r="BK18" s="5">
        <v>717</v>
      </c>
      <c r="BL18" s="5">
        <v>738</v>
      </c>
      <c r="BM18" s="4">
        <v>38</v>
      </c>
      <c r="BN18" s="5">
        <v>21</v>
      </c>
      <c r="BO18" s="5">
        <v>17</v>
      </c>
      <c r="BP18" s="4">
        <v>25</v>
      </c>
      <c r="BQ18" s="5">
        <v>15</v>
      </c>
      <c r="BR18" s="5">
        <v>10</v>
      </c>
      <c r="BS18" s="4">
        <v>15</v>
      </c>
      <c r="BT18" s="5">
        <v>9</v>
      </c>
      <c r="BU18" s="5">
        <v>6</v>
      </c>
      <c r="BV18" s="4">
        <v>789</v>
      </c>
      <c r="BW18" s="5">
        <v>409</v>
      </c>
      <c r="BX18" s="5">
        <v>380</v>
      </c>
      <c r="BY18" s="4">
        <v>848</v>
      </c>
      <c r="BZ18" s="5">
        <v>433</v>
      </c>
      <c r="CA18" s="5">
        <v>415</v>
      </c>
      <c r="CB18" s="4">
        <v>683</v>
      </c>
      <c r="CC18" s="5">
        <v>350</v>
      </c>
      <c r="CD18" s="5">
        <v>333</v>
      </c>
    </row>
    <row r="19" spans="1:82" x14ac:dyDescent="0.25">
      <c r="A19" s="20">
        <v>13</v>
      </c>
      <c r="B19" s="16">
        <f t="shared" si="1"/>
        <v>4496</v>
      </c>
      <c r="C19" s="17">
        <f t="shared" si="2"/>
        <v>2281</v>
      </c>
      <c r="D19" s="17">
        <f t="shared" si="3"/>
        <v>2215</v>
      </c>
      <c r="E19" s="16">
        <f t="shared" si="4"/>
        <v>4902</v>
      </c>
      <c r="F19" s="17">
        <f t="shared" si="5"/>
        <v>2511</v>
      </c>
      <c r="G19" s="17">
        <f t="shared" si="6"/>
        <v>2391</v>
      </c>
      <c r="H19" s="16">
        <f t="shared" si="7"/>
        <v>4675</v>
      </c>
      <c r="I19" s="17">
        <f t="shared" si="8"/>
        <v>2353</v>
      </c>
      <c r="J19" s="17">
        <f t="shared" si="9"/>
        <v>2322</v>
      </c>
      <c r="K19" s="4">
        <v>361</v>
      </c>
      <c r="L19" s="5">
        <v>183</v>
      </c>
      <c r="M19" s="5">
        <v>178</v>
      </c>
      <c r="N19" s="4">
        <v>315</v>
      </c>
      <c r="O19" s="5">
        <v>161</v>
      </c>
      <c r="P19" s="5">
        <v>154</v>
      </c>
      <c r="Q19" s="4">
        <v>301</v>
      </c>
      <c r="R19" s="5">
        <v>162</v>
      </c>
      <c r="S19" s="5">
        <v>139</v>
      </c>
      <c r="T19" s="4">
        <v>562</v>
      </c>
      <c r="U19" s="5">
        <v>274</v>
      </c>
      <c r="V19" s="5">
        <v>288</v>
      </c>
      <c r="W19" s="4">
        <v>548</v>
      </c>
      <c r="X19" s="5">
        <v>275</v>
      </c>
      <c r="Y19" s="5">
        <v>273</v>
      </c>
      <c r="Z19" s="4">
        <v>543</v>
      </c>
      <c r="AA19" s="5">
        <v>266</v>
      </c>
      <c r="AB19" s="5">
        <v>277</v>
      </c>
      <c r="AC19" s="4">
        <v>756</v>
      </c>
      <c r="AD19" s="5">
        <v>379</v>
      </c>
      <c r="AE19" s="5">
        <v>377</v>
      </c>
      <c r="AF19" s="4">
        <v>939</v>
      </c>
      <c r="AG19" s="5">
        <v>471</v>
      </c>
      <c r="AH19" s="5">
        <v>468</v>
      </c>
      <c r="AI19" s="4">
        <v>1115</v>
      </c>
      <c r="AJ19" s="5">
        <v>557</v>
      </c>
      <c r="AK19" s="5">
        <v>558</v>
      </c>
      <c r="AL19" s="4">
        <v>315</v>
      </c>
      <c r="AM19" s="5">
        <v>170</v>
      </c>
      <c r="AN19" s="5">
        <v>145</v>
      </c>
      <c r="AO19" s="4">
        <v>321</v>
      </c>
      <c r="AP19" s="5">
        <v>167</v>
      </c>
      <c r="AQ19" s="5">
        <v>154</v>
      </c>
      <c r="AR19" s="4">
        <v>248</v>
      </c>
      <c r="AS19" s="5">
        <v>126</v>
      </c>
      <c r="AT19" s="5">
        <v>122</v>
      </c>
      <c r="AU19" s="4">
        <v>257</v>
      </c>
      <c r="AV19" s="5">
        <v>138</v>
      </c>
      <c r="AW19" s="5">
        <v>119</v>
      </c>
      <c r="AX19" s="4">
        <v>243</v>
      </c>
      <c r="AY19" s="5">
        <v>125</v>
      </c>
      <c r="AZ19" s="5">
        <v>118</v>
      </c>
      <c r="BA19" s="4">
        <v>210</v>
      </c>
      <c r="BB19" s="5">
        <v>110</v>
      </c>
      <c r="BC19" s="5">
        <v>100</v>
      </c>
      <c r="BD19" s="4">
        <v>1451</v>
      </c>
      <c r="BE19" s="5">
        <v>728</v>
      </c>
      <c r="BF19" s="5">
        <v>723</v>
      </c>
      <c r="BG19" s="4">
        <v>1659</v>
      </c>
      <c r="BH19" s="5">
        <v>861</v>
      </c>
      <c r="BI19" s="5">
        <v>798</v>
      </c>
      <c r="BJ19" s="4">
        <v>1525</v>
      </c>
      <c r="BK19" s="5">
        <v>755</v>
      </c>
      <c r="BL19" s="5">
        <v>770</v>
      </c>
      <c r="BM19" s="4">
        <v>37</v>
      </c>
      <c r="BN19" s="5">
        <v>20</v>
      </c>
      <c r="BO19" s="5">
        <v>17</v>
      </c>
      <c r="BP19" s="4">
        <v>26</v>
      </c>
      <c r="BQ19" s="5">
        <v>16</v>
      </c>
      <c r="BR19" s="5">
        <v>10</v>
      </c>
      <c r="BS19" s="4">
        <v>16</v>
      </c>
      <c r="BT19" s="5">
        <v>10</v>
      </c>
      <c r="BU19" s="5">
        <v>6</v>
      </c>
      <c r="BV19" s="4">
        <v>757</v>
      </c>
      <c r="BW19" s="5">
        <v>389</v>
      </c>
      <c r="BX19" s="5">
        <v>368</v>
      </c>
      <c r="BY19" s="4">
        <v>851</v>
      </c>
      <c r="BZ19" s="5">
        <v>435</v>
      </c>
      <c r="CA19" s="5">
        <v>416</v>
      </c>
      <c r="CB19" s="4">
        <v>717</v>
      </c>
      <c r="CC19" s="5">
        <v>367</v>
      </c>
      <c r="CD19" s="5">
        <v>350</v>
      </c>
    </row>
    <row r="20" spans="1:82" x14ac:dyDescent="0.25">
      <c r="A20" s="20">
        <v>14</v>
      </c>
      <c r="B20" s="16">
        <f t="shared" si="1"/>
        <v>4501</v>
      </c>
      <c r="C20" s="17">
        <f t="shared" si="2"/>
        <v>2257</v>
      </c>
      <c r="D20" s="17">
        <f t="shared" si="3"/>
        <v>2244</v>
      </c>
      <c r="E20" s="16">
        <f t="shared" si="4"/>
        <v>4899</v>
      </c>
      <c r="F20" s="17">
        <f t="shared" si="5"/>
        <v>2505</v>
      </c>
      <c r="G20" s="17">
        <f t="shared" si="6"/>
        <v>2394</v>
      </c>
      <c r="H20" s="16">
        <f t="shared" si="7"/>
        <v>4913</v>
      </c>
      <c r="I20" s="17">
        <f t="shared" si="8"/>
        <v>2481</v>
      </c>
      <c r="J20" s="17">
        <f t="shared" si="9"/>
        <v>2432</v>
      </c>
      <c r="K20" s="4">
        <v>360</v>
      </c>
      <c r="L20" s="5">
        <v>179</v>
      </c>
      <c r="M20" s="5">
        <v>181</v>
      </c>
      <c r="N20" s="4">
        <v>335</v>
      </c>
      <c r="O20" s="5">
        <v>171</v>
      </c>
      <c r="P20" s="5">
        <v>164</v>
      </c>
      <c r="Q20" s="4">
        <v>298</v>
      </c>
      <c r="R20" s="5">
        <v>158</v>
      </c>
      <c r="S20" s="5">
        <v>140</v>
      </c>
      <c r="T20" s="4">
        <v>568</v>
      </c>
      <c r="U20" s="5">
        <v>279</v>
      </c>
      <c r="V20" s="5">
        <v>289</v>
      </c>
      <c r="W20" s="4">
        <v>565</v>
      </c>
      <c r="X20" s="5">
        <v>279</v>
      </c>
      <c r="Y20" s="5">
        <v>286</v>
      </c>
      <c r="Z20" s="4">
        <v>566</v>
      </c>
      <c r="AA20" s="5">
        <v>279</v>
      </c>
      <c r="AB20" s="5">
        <v>287</v>
      </c>
      <c r="AC20" s="4">
        <v>756</v>
      </c>
      <c r="AD20" s="5">
        <v>382</v>
      </c>
      <c r="AE20" s="5">
        <v>374</v>
      </c>
      <c r="AF20" s="4">
        <v>897</v>
      </c>
      <c r="AG20" s="5">
        <v>448</v>
      </c>
      <c r="AH20" s="5">
        <v>449</v>
      </c>
      <c r="AI20" s="4">
        <v>1174</v>
      </c>
      <c r="AJ20" s="5">
        <v>589</v>
      </c>
      <c r="AK20" s="5">
        <v>585</v>
      </c>
      <c r="AL20" s="4">
        <v>319</v>
      </c>
      <c r="AM20" s="5">
        <v>165</v>
      </c>
      <c r="AN20" s="5">
        <v>154</v>
      </c>
      <c r="AO20" s="4">
        <v>324</v>
      </c>
      <c r="AP20" s="5">
        <v>172</v>
      </c>
      <c r="AQ20" s="5">
        <v>152</v>
      </c>
      <c r="AR20" s="4">
        <v>265</v>
      </c>
      <c r="AS20" s="5">
        <v>135</v>
      </c>
      <c r="AT20" s="5">
        <v>130</v>
      </c>
      <c r="AU20" s="4">
        <v>257</v>
      </c>
      <c r="AV20" s="5">
        <v>133</v>
      </c>
      <c r="AW20" s="5">
        <v>124</v>
      </c>
      <c r="AX20" s="4">
        <v>251</v>
      </c>
      <c r="AY20" s="5">
        <v>132</v>
      </c>
      <c r="AZ20" s="5">
        <v>119</v>
      </c>
      <c r="BA20" s="4">
        <v>213</v>
      </c>
      <c r="BB20" s="5">
        <v>110</v>
      </c>
      <c r="BC20" s="5">
        <v>103</v>
      </c>
      <c r="BD20" s="4">
        <v>1488</v>
      </c>
      <c r="BE20" s="5">
        <v>738</v>
      </c>
      <c r="BF20" s="5">
        <v>750</v>
      </c>
      <c r="BG20" s="4">
        <v>1653</v>
      </c>
      <c r="BH20" s="5">
        <v>854</v>
      </c>
      <c r="BI20" s="5">
        <v>799</v>
      </c>
      <c r="BJ20" s="4">
        <v>1623</v>
      </c>
      <c r="BK20" s="5">
        <v>813</v>
      </c>
      <c r="BL20" s="5">
        <v>810</v>
      </c>
      <c r="BM20" s="4">
        <v>35</v>
      </c>
      <c r="BN20" s="5">
        <v>18</v>
      </c>
      <c r="BO20" s="5">
        <v>17</v>
      </c>
      <c r="BP20" s="4">
        <v>29</v>
      </c>
      <c r="BQ20" s="5">
        <v>17</v>
      </c>
      <c r="BR20" s="5">
        <v>12</v>
      </c>
      <c r="BS20" s="4">
        <v>16</v>
      </c>
      <c r="BT20" s="5">
        <v>10</v>
      </c>
      <c r="BU20" s="5">
        <v>6</v>
      </c>
      <c r="BV20" s="4">
        <v>718</v>
      </c>
      <c r="BW20" s="5">
        <v>363</v>
      </c>
      <c r="BX20" s="5">
        <v>355</v>
      </c>
      <c r="BY20" s="4">
        <v>845</v>
      </c>
      <c r="BZ20" s="5">
        <v>432</v>
      </c>
      <c r="CA20" s="5">
        <v>413</v>
      </c>
      <c r="CB20" s="4">
        <v>758</v>
      </c>
      <c r="CC20" s="5">
        <v>387</v>
      </c>
      <c r="CD20" s="5">
        <v>371</v>
      </c>
    </row>
    <row r="21" spans="1:82" x14ac:dyDescent="0.25">
      <c r="A21" s="20">
        <v>15</v>
      </c>
      <c r="B21" s="16">
        <f t="shared" si="1"/>
        <v>4509</v>
      </c>
      <c r="C21" s="17">
        <f t="shared" si="2"/>
        <v>2238</v>
      </c>
      <c r="D21" s="17">
        <f t="shared" si="3"/>
        <v>2271</v>
      </c>
      <c r="E21" s="16">
        <f t="shared" si="4"/>
        <v>4919</v>
      </c>
      <c r="F21" s="17">
        <f t="shared" si="5"/>
        <v>2514</v>
      </c>
      <c r="G21" s="17">
        <f t="shared" si="6"/>
        <v>2405</v>
      </c>
      <c r="H21" s="16">
        <f t="shared" si="7"/>
        <v>5162</v>
      </c>
      <c r="I21" s="17">
        <f t="shared" si="8"/>
        <v>2614</v>
      </c>
      <c r="J21" s="17">
        <f t="shared" si="9"/>
        <v>2548</v>
      </c>
      <c r="K21" s="4">
        <v>360</v>
      </c>
      <c r="L21" s="5">
        <v>176</v>
      </c>
      <c r="M21" s="5">
        <v>184</v>
      </c>
      <c r="N21" s="4">
        <v>357</v>
      </c>
      <c r="O21" s="5">
        <v>182</v>
      </c>
      <c r="P21" s="5">
        <v>175</v>
      </c>
      <c r="Q21" s="4">
        <v>294</v>
      </c>
      <c r="R21" s="5">
        <v>155</v>
      </c>
      <c r="S21" s="5">
        <v>139</v>
      </c>
      <c r="T21" s="4">
        <v>573</v>
      </c>
      <c r="U21" s="5">
        <v>284</v>
      </c>
      <c r="V21" s="5">
        <v>289</v>
      </c>
      <c r="W21" s="4">
        <v>586</v>
      </c>
      <c r="X21" s="5">
        <v>286</v>
      </c>
      <c r="Y21" s="5">
        <v>300</v>
      </c>
      <c r="Z21" s="4">
        <v>594</v>
      </c>
      <c r="AA21" s="5">
        <v>295</v>
      </c>
      <c r="AB21" s="5">
        <v>299</v>
      </c>
      <c r="AC21" s="4">
        <v>754</v>
      </c>
      <c r="AD21" s="5">
        <v>384</v>
      </c>
      <c r="AE21" s="5">
        <v>370</v>
      </c>
      <c r="AF21" s="4">
        <v>863</v>
      </c>
      <c r="AG21" s="5">
        <v>430</v>
      </c>
      <c r="AH21" s="5">
        <v>433</v>
      </c>
      <c r="AI21" s="4">
        <v>1245</v>
      </c>
      <c r="AJ21" s="5">
        <v>625</v>
      </c>
      <c r="AK21" s="5">
        <v>620</v>
      </c>
      <c r="AL21" s="4">
        <v>323</v>
      </c>
      <c r="AM21" s="5">
        <v>160</v>
      </c>
      <c r="AN21" s="5">
        <v>163</v>
      </c>
      <c r="AO21" s="4">
        <v>328</v>
      </c>
      <c r="AP21" s="5">
        <v>177</v>
      </c>
      <c r="AQ21" s="5">
        <v>151</v>
      </c>
      <c r="AR21" s="4">
        <v>281</v>
      </c>
      <c r="AS21" s="5">
        <v>144</v>
      </c>
      <c r="AT21" s="5">
        <v>137</v>
      </c>
      <c r="AU21" s="4">
        <v>259</v>
      </c>
      <c r="AV21" s="5">
        <v>129</v>
      </c>
      <c r="AW21" s="5">
        <v>130</v>
      </c>
      <c r="AX21" s="4">
        <v>258</v>
      </c>
      <c r="AY21" s="5">
        <v>138</v>
      </c>
      <c r="AZ21" s="5">
        <v>120</v>
      </c>
      <c r="BA21" s="4">
        <v>213</v>
      </c>
      <c r="BB21" s="5">
        <v>110</v>
      </c>
      <c r="BC21" s="5">
        <v>103</v>
      </c>
      <c r="BD21" s="4">
        <v>1527</v>
      </c>
      <c r="BE21" s="5">
        <v>750</v>
      </c>
      <c r="BF21" s="5">
        <v>777</v>
      </c>
      <c r="BG21" s="4">
        <v>1657</v>
      </c>
      <c r="BH21" s="5">
        <v>852</v>
      </c>
      <c r="BI21" s="5">
        <v>805</v>
      </c>
      <c r="BJ21" s="4">
        <v>1722</v>
      </c>
      <c r="BK21" s="5">
        <v>869</v>
      </c>
      <c r="BL21" s="5">
        <v>853</v>
      </c>
      <c r="BM21" s="4">
        <v>34</v>
      </c>
      <c r="BN21" s="5">
        <v>17</v>
      </c>
      <c r="BO21" s="5">
        <v>17</v>
      </c>
      <c r="BP21" s="4">
        <v>33</v>
      </c>
      <c r="BQ21" s="5">
        <v>20</v>
      </c>
      <c r="BR21" s="5">
        <v>13</v>
      </c>
      <c r="BS21" s="4">
        <v>17</v>
      </c>
      <c r="BT21" s="5">
        <v>10</v>
      </c>
      <c r="BU21" s="5">
        <v>7</v>
      </c>
      <c r="BV21" s="4">
        <v>679</v>
      </c>
      <c r="BW21" s="5">
        <v>338</v>
      </c>
      <c r="BX21" s="5">
        <v>341</v>
      </c>
      <c r="BY21" s="4">
        <v>837</v>
      </c>
      <c r="BZ21" s="5">
        <v>429</v>
      </c>
      <c r="CA21" s="5">
        <v>408</v>
      </c>
      <c r="CB21" s="4">
        <v>796</v>
      </c>
      <c r="CC21" s="5">
        <v>406</v>
      </c>
      <c r="CD21" s="5">
        <v>390</v>
      </c>
    </row>
    <row r="22" spans="1:82" x14ac:dyDescent="0.25">
      <c r="A22" s="20">
        <v>16</v>
      </c>
      <c r="B22" s="16">
        <f t="shared" si="1"/>
        <v>4515</v>
      </c>
      <c r="C22" s="17">
        <f t="shared" si="2"/>
        <v>2213</v>
      </c>
      <c r="D22" s="17">
        <f t="shared" si="3"/>
        <v>2302</v>
      </c>
      <c r="E22" s="16">
        <f t="shared" si="4"/>
        <v>4945</v>
      </c>
      <c r="F22" s="17">
        <f t="shared" si="5"/>
        <v>2525</v>
      </c>
      <c r="G22" s="17">
        <f t="shared" si="6"/>
        <v>2420</v>
      </c>
      <c r="H22" s="16">
        <f t="shared" si="7"/>
        <v>5434</v>
      </c>
      <c r="I22" s="17">
        <f t="shared" si="8"/>
        <v>2756</v>
      </c>
      <c r="J22" s="17">
        <f t="shared" si="9"/>
        <v>2678</v>
      </c>
      <c r="K22" s="4">
        <v>360</v>
      </c>
      <c r="L22" s="5">
        <v>173</v>
      </c>
      <c r="M22" s="5">
        <v>187</v>
      </c>
      <c r="N22" s="4">
        <v>379</v>
      </c>
      <c r="O22" s="5">
        <v>193</v>
      </c>
      <c r="P22" s="5">
        <v>186</v>
      </c>
      <c r="Q22" s="4">
        <v>291</v>
      </c>
      <c r="R22" s="5">
        <v>151</v>
      </c>
      <c r="S22" s="5">
        <v>140</v>
      </c>
      <c r="T22" s="4">
        <v>580</v>
      </c>
      <c r="U22" s="5">
        <v>289</v>
      </c>
      <c r="V22" s="5">
        <v>291</v>
      </c>
      <c r="W22" s="4">
        <v>610</v>
      </c>
      <c r="X22" s="5">
        <v>294</v>
      </c>
      <c r="Y22" s="5">
        <v>316</v>
      </c>
      <c r="Z22" s="4">
        <v>624</v>
      </c>
      <c r="AA22" s="5">
        <v>312</v>
      </c>
      <c r="AB22" s="5">
        <v>312</v>
      </c>
      <c r="AC22" s="4">
        <v>751</v>
      </c>
      <c r="AD22" s="5">
        <v>385</v>
      </c>
      <c r="AE22" s="5">
        <v>366</v>
      </c>
      <c r="AF22" s="4">
        <v>823</v>
      </c>
      <c r="AG22" s="5">
        <v>408</v>
      </c>
      <c r="AH22" s="5">
        <v>415</v>
      </c>
      <c r="AI22" s="4">
        <v>1325</v>
      </c>
      <c r="AJ22" s="5">
        <v>667</v>
      </c>
      <c r="AK22" s="5">
        <v>658</v>
      </c>
      <c r="AL22" s="4">
        <v>327</v>
      </c>
      <c r="AM22" s="5">
        <v>155</v>
      </c>
      <c r="AN22" s="5">
        <v>172</v>
      </c>
      <c r="AO22" s="4">
        <v>331</v>
      </c>
      <c r="AP22" s="5">
        <v>182</v>
      </c>
      <c r="AQ22" s="5">
        <v>149</v>
      </c>
      <c r="AR22" s="4">
        <v>298</v>
      </c>
      <c r="AS22" s="5">
        <v>152</v>
      </c>
      <c r="AT22" s="5">
        <v>146</v>
      </c>
      <c r="AU22" s="4">
        <v>259</v>
      </c>
      <c r="AV22" s="5">
        <v>123</v>
      </c>
      <c r="AW22" s="5">
        <v>136</v>
      </c>
      <c r="AX22" s="4">
        <v>268</v>
      </c>
      <c r="AY22" s="5">
        <v>146</v>
      </c>
      <c r="AZ22" s="5">
        <v>122</v>
      </c>
      <c r="BA22" s="4">
        <v>214</v>
      </c>
      <c r="BB22" s="5">
        <v>109</v>
      </c>
      <c r="BC22" s="5">
        <v>105</v>
      </c>
      <c r="BD22" s="4">
        <v>1567</v>
      </c>
      <c r="BE22" s="5">
        <v>761</v>
      </c>
      <c r="BF22" s="5">
        <v>806</v>
      </c>
      <c r="BG22" s="4">
        <v>1666</v>
      </c>
      <c r="BH22" s="5">
        <v>853</v>
      </c>
      <c r="BI22" s="5">
        <v>813</v>
      </c>
      <c r="BJ22" s="4">
        <v>1829</v>
      </c>
      <c r="BK22" s="5">
        <v>929</v>
      </c>
      <c r="BL22" s="5">
        <v>900</v>
      </c>
      <c r="BM22" s="4">
        <v>33</v>
      </c>
      <c r="BN22" s="5">
        <v>16</v>
      </c>
      <c r="BO22" s="5">
        <v>17</v>
      </c>
      <c r="BP22" s="4">
        <v>36</v>
      </c>
      <c r="BQ22" s="5">
        <v>22</v>
      </c>
      <c r="BR22" s="5">
        <v>14</v>
      </c>
      <c r="BS22" s="4">
        <v>18</v>
      </c>
      <c r="BT22" s="5">
        <v>11</v>
      </c>
      <c r="BU22" s="5">
        <v>7</v>
      </c>
      <c r="BV22" s="4">
        <v>638</v>
      </c>
      <c r="BW22" s="5">
        <v>311</v>
      </c>
      <c r="BX22" s="5">
        <v>327</v>
      </c>
      <c r="BY22" s="4">
        <v>832</v>
      </c>
      <c r="BZ22" s="5">
        <v>427</v>
      </c>
      <c r="CA22" s="5">
        <v>405</v>
      </c>
      <c r="CB22" s="4">
        <v>835</v>
      </c>
      <c r="CC22" s="5">
        <v>425</v>
      </c>
      <c r="CD22" s="5">
        <v>410</v>
      </c>
    </row>
    <row r="23" spans="1:82" x14ac:dyDescent="0.25">
      <c r="A23" s="20">
        <v>17</v>
      </c>
      <c r="B23" s="16">
        <f t="shared" si="1"/>
        <v>4571</v>
      </c>
      <c r="C23" s="17">
        <f t="shared" si="2"/>
        <v>2221</v>
      </c>
      <c r="D23" s="17">
        <f t="shared" si="3"/>
        <v>2350</v>
      </c>
      <c r="E23" s="16">
        <f t="shared" si="4"/>
        <v>5003</v>
      </c>
      <c r="F23" s="17">
        <f t="shared" si="5"/>
        <v>2544</v>
      </c>
      <c r="G23" s="17">
        <f t="shared" si="6"/>
        <v>2459</v>
      </c>
      <c r="H23" s="16">
        <f t="shared" si="7"/>
        <v>5679</v>
      </c>
      <c r="I23" s="17">
        <f t="shared" si="8"/>
        <v>2881</v>
      </c>
      <c r="J23" s="17">
        <f t="shared" si="9"/>
        <v>2798</v>
      </c>
      <c r="K23" s="4">
        <v>367</v>
      </c>
      <c r="L23" s="5">
        <v>174</v>
      </c>
      <c r="M23" s="5">
        <v>193</v>
      </c>
      <c r="N23" s="4">
        <v>396</v>
      </c>
      <c r="O23" s="5">
        <v>200</v>
      </c>
      <c r="P23" s="5">
        <v>196</v>
      </c>
      <c r="Q23" s="4">
        <v>294</v>
      </c>
      <c r="R23" s="5">
        <v>151</v>
      </c>
      <c r="S23" s="5">
        <v>143</v>
      </c>
      <c r="T23" s="4">
        <v>595</v>
      </c>
      <c r="U23" s="5">
        <v>297</v>
      </c>
      <c r="V23" s="5">
        <v>298</v>
      </c>
      <c r="W23" s="4">
        <v>629</v>
      </c>
      <c r="X23" s="5">
        <v>301</v>
      </c>
      <c r="Y23" s="5">
        <v>328</v>
      </c>
      <c r="Z23" s="4">
        <v>650</v>
      </c>
      <c r="AA23" s="5">
        <v>325</v>
      </c>
      <c r="AB23" s="5">
        <v>325</v>
      </c>
      <c r="AC23" s="4">
        <v>749</v>
      </c>
      <c r="AD23" s="5">
        <v>385</v>
      </c>
      <c r="AE23" s="5">
        <v>364</v>
      </c>
      <c r="AF23" s="4">
        <v>830</v>
      </c>
      <c r="AG23" s="5">
        <v>411</v>
      </c>
      <c r="AH23" s="5">
        <v>419</v>
      </c>
      <c r="AI23" s="4">
        <v>1410</v>
      </c>
      <c r="AJ23" s="5">
        <v>709</v>
      </c>
      <c r="AK23" s="5">
        <v>701</v>
      </c>
      <c r="AL23" s="4">
        <v>333</v>
      </c>
      <c r="AM23" s="5">
        <v>153</v>
      </c>
      <c r="AN23" s="5">
        <v>180</v>
      </c>
      <c r="AO23" s="4">
        <v>335</v>
      </c>
      <c r="AP23" s="5">
        <v>184</v>
      </c>
      <c r="AQ23" s="5">
        <v>151</v>
      </c>
      <c r="AR23" s="4">
        <v>312</v>
      </c>
      <c r="AS23" s="5">
        <v>160</v>
      </c>
      <c r="AT23" s="5">
        <v>152</v>
      </c>
      <c r="AU23" s="4">
        <v>265</v>
      </c>
      <c r="AV23" s="5">
        <v>123</v>
      </c>
      <c r="AW23" s="5">
        <v>142</v>
      </c>
      <c r="AX23" s="4">
        <v>274</v>
      </c>
      <c r="AY23" s="5">
        <v>150</v>
      </c>
      <c r="AZ23" s="5">
        <v>124</v>
      </c>
      <c r="BA23" s="4">
        <v>218</v>
      </c>
      <c r="BB23" s="5">
        <v>111</v>
      </c>
      <c r="BC23" s="5">
        <v>107</v>
      </c>
      <c r="BD23" s="4">
        <v>1621</v>
      </c>
      <c r="BE23" s="5">
        <v>780</v>
      </c>
      <c r="BF23" s="5">
        <v>841</v>
      </c>
      <c r="BG23" s="4">
        <v>1686</v>
      </c>
      <c r="BH23" s="5">
        <v>856</v>
      </c>
      <c r="BI23" s="5">
        <v>830</v>
      </c>
      <c r="BJ23" s="4">
        <v>1915</v>
      </c>
      <c r="BK23" s="5">
        <v>976</v>
      </c>
      <c r="BL23" s="5">
        <v>939</v>
      </c>
      <c r="BM23" s="4">
        <v>34</v>
      </c>
      <c r="BN23" s="5">
        <v>17</v>
      </c>
      <c r="BO23" s="5">
        <v>17</v>
      </c>
      <c r="BP23" s="4">
        <v>38</v>
      </c>
      <c r="BQ23" s="5">
        <v>24</v>
      </c>
      <c r="BR23" s="5">
        <v>14</v>
      </c>
      <c r="BS23" s="4">
        <v>20</v>
      </c>
      <c r="BT23" s="5">
        <v>12</v>
      </c>
      <c r="BU23" s="5">
        <v>8</v>
      </c>
      <c r="BV23" s="4">
        <v>607</v>
      </c>
      <c r="BW23" s="5">
        <v>292</v>
      </c>
      <c r="BX23" s="5">
        <v>315</v>
      </c>
      <c r="BY23" s="4">
        <v>815</v>
      </c>
      <c r="BZ23" s="5">
        <v>418</v>
      </c>
      <c r="CA23" s="5">
        <v>397</v>
      </c>
      <c r="CB23" s="4">
        <v>860</v>
      </c>
      <c r="CC23" s="5">
        <v>437</v>
      </c>
      <c r="CD23" s="5">
        <v>423</v>
      </c>
    </row>
    <row r="24" spans="1:82" x14ac:dyDescent="0.25">
      <c r="A24" s="20">
        <v>18</v>
      </c>
      <c r="B24" s="16">
        <f t="shared" si="1"/>
        <v>4707</v>
      </c>
      <c r="C24" s="17">
        <f t="shared" si="2"/>
        <v>2285</v>
      </c>
      <c r="D24" s="17">
        <f t="shared" si="3"/>
        <v>2422</v>
      </c>
      <c r="E24" s="16">
        <f t="shared" si="4"/>
        <v>5120</v>
      </c>
      <c r="F24" s="17">
        <f t="shared" si="5"/>
        <v>2578</v>
      </c>
      <c r="G24" s="17">
        <f t="shared" si="6"/>
        <v>2542</v>
      </c>
      <c r="H24" s="16">
        <f t="shared" si="7"/>
        <v>5881</v>
      </c>
      <c r="I24" s="17">
        <f t="shared" si="8"/>
        <v>2978</v>
      </c>
      <c r="J24" s="17">
        <f t="shared" si="9"/>
        <v>2903</v>
      </c>
      <c r="K24" s="4">
        <v>383</v>
      </c>
      <c r="L24" s="5">
        <v>181</v>
      </c>
      <c r="M24" s="5">
        <v>202</v>
      </c>
      <c r="N24" s="4">
        <v>402</v>
      </c>
      <c r="O24" s="5">
        <v>200</v>
      </c>
      <c r="P24" s="5">
        <v>202</v>
      </c>
      <c r="Q24" s="4">
        <v>311</v>
      </c>
      <c r="R24" s="5">
        <v>158</v>
      </c>
      <c r="S24" s="5">
        <v>153</v>
      </c>
      <c r="T24" s="4">
        <v>622</v>
      </c>
      <c r="U24" s="5">
        <v>310</v>
      </c>
      <c r="V24" s="5">
        <v>312</v>
      </c>
      <c r="W24" s="4">
        <v>644</v>
      </c>
      <c r="X24" s="5">
        <v>309</v>
      </c>
      <c r="Y24" s="5">
        <v>335</v>
      </c>
      <c r="Z24" s="4">
        <v>672</v>
      </c>
      <c r="AA24" s="5">
        <v>333</v>
      </c>
      <c r="AB24" s="5">
        <v>339</v>
      </c>
      <c r="AC24" s="4">
        <v>750</v>
      </c>
      <c r="AD24" s="5">
        <v>382</v>
      </c>
      <c r="AE24" s="5">
        <v>368</v>
      </c>
      <c r="AF24" s="4">
        <v>908</v>
      </c>
      <c r="AG24" s="5">
        <v>452</v>
      </c>
      <c r="AH24" s="5">
        <v>456</v>
      </c>
      <c r="AI24" s="4">
        <v>1500</v>
      </c>
      <c r="AJ24" s="5">
        <v>750</v>
      </c>
      <c r="AK24" s="5">
        <v>750</v>
      </c>
      <c r="AL24" s="4">
        <v>346</v>
      </c>
      <c r="AM24" s="5">
        <v>159</v>
      </c>
      <c r="AN24" s="5">
        <v>187</v>
      </c>
      <c r="AO24" s="4">
        <v>341</v>
      </c>
      <c r="AP24" s="5">
        <v>182</v>
      </c>
      <c r="AQ24" s="5">
        <v>159</v>
      </c>
      <c r="AR24" s="4">
        <v>318</v>
      </c>
      <c r="AS24" s="5">
        <v>166</v>
      </c>
      <c r="AT24" s="5">
        <v>152</v>
      </c>
      <c r="AU24" s="4">
        <v>281</v>
      </c>
      <c r="AV24" s="5">
        <v>132</v>
      </c>
      <c r="AW24" s="5">
        <v>149</v>
      </c>
      <c r="AX24" s="4">
        <v>277</v>
      </c>
      <c r="AY24" s="5">
        <v>148</v>
      </c>
      <c r="AZ24" s="5">
        <v>129</v>
      </c>
      <c r="BA24" s="4">
        <v>225</v>
      </c>
      <c r="BB24" s="5">
        <v>116</v>
      </c>
      <c r="BC24" s="5">
        <v>109</v>
      </c>
      <c r="BD24" s="4">
        <v>1693</v>
      </c>
      <c r="BE24" s="5">
        <v>810</v>
      </c>
      <c r="BF24" s="5">
        <v>883</v>
      </c>
      <c r="BG24" s="4">
        <v>1723</v>
      </c>
      <c r="BH24" s="5">
        <v>864</v>
      </c>
      <c r="BI24" s="5">
        <v>859</v>
      </c>
      <c r="BJ24" s="4">
        <v>1967</v>
      </c>
      <c r="BK24" s="5">
        <v>1001</v>
      </c>
      <c r="BL24" s="5">
        <v>966</v>
      </c>
      <c r="BM24" s="4">
        <v>40</v>
      </c>
      <c r="BN24" s="5">
        <v>23</v>
      </c>
      <c r="BO24" s="5">
        <v>17</v>
      </c>
      <c r="BP24" s="4">
        <v>39</v>
      </c>
      <c r="BQ24" s="5">
        <v>24</v>
      </c>
      <c r="BR24" s="5">
        <v>15</v>
      </c>
      <c r="BS24" s="4">
        <v>22</v>
      </c>
      <c r="BT24" s="5">
        <v>14</v>
      </c>
      <c r="BU24" s="5">
        <v>8</v>
      </c>
      <c r="BV24" s="4">
        <v>592</v>
      </c>
      <c r="BW24" s="5">
        <v>288</v>
      </c>
      <c r="BX24" s="5">
        <v>304</v>
      </c>
      <c r="BY24" s="4">
        <v>786</v>
      </c>
      <c r="BZ24" s="5">
        <v>399</v>
      </c>
      <c r="CA24" s="5">
        <v>387</v>
      </c>
      <c r="CB24" s="4">
        <v>866</v>
      </c>
      <c r="CC24" s="5">
        <v>440</v>
      </c>
      <c r="CD24" s="5">
        <v>426</v>
      </c>
    </row>
    <row r="25" spans="1:82" x14ac:dyDescent="0.25">
      <c r="A25" s="20">
        <v>19</v>
      </c>
      <c r="B25" s="16">
        <f t="shared" si="1"/>
        <v>4898</v>
      </c>
      <c r="C25" s="17">
        <f t="shared" si="2"/>
        <v>2384</v>
      </c>
      <c r="D25" s="17">
        <f t="shared" si="3"/>
        <v>2514</v>
      </c>
      <c r="E25" s="16">
        <f t="shared" si="4"/>
        <v>5275</v>
      </c>
      <c r="F25" s="17">
        <f t="shared" si="5"/>
        <v>2624</v>
      </c>
      <c r="G25" s="17">
        <f t="shared" si="6"/>
        <v>2651</v>
      </c>
      <c r="H25" s="16">
        <f t="shared" si="7"/>
        <v>6045</v>
      </c>
      <c r="I25" s="17">
        <f t="shared" si="8"/>
        <v>3046</v>
      </c>
      <c r="J25" s="17">
        <f t="shared" si="9"/>
        <v>2999</v>
      </c>
      <c r="K25" s="4">
        <v>403</v>
      </c>
      <c r="L25" s="5">
        <v>191</v>
      </c>
      <c r="M25" s="5">
        <v>212</v>
      </c>
      <c r="N25" s="4">
        <v>402</v>
      </c>
      <c r="O25" s="5">
        <v>197</v>
      </c>
      <c r="P25" s="5">
        <v>205</v>
      </c>
      <c r="Q25" s="4">
        <v>333</v>
      </c>
      <c r="R25" s="5">
        <v>168</v>
      </c>
      <c r="S25" s="5">
        <v>165</v>
      </c>
      <c r="T25" s="4">
        <v>659</v>
      </c>
      <c r="U25" s="5">
        <v>326</v>
      </c>
      <c r="V25" s="5">
        <v>333</v>
      </c>
      <c r="W25" s="4">
        <v>655</v>
      </c>
      <c r="X25" s="5">
        <v>316</v>
      </c>
      <c r="Y25" s="5">
        <v>339</v>
      </c>
      <c r="Z25" s="4">
        <v>690</v>
      </c>
      <c r="AA25" s="5">
        <v>338</v>
      </c>
      <c r="AB25" s="5">
        <v>352</v>
      </c>
      <c r="AC25" s="4">
        <v>752</v>
      </c>
      <c r="AD25" s="5">
        <v>377</v>
      </c>
      <c r="AE25" s="5">
        <v>375</v>
      </c>
      <c r="AF25" s="4">
        <v>1032</v>
      </c>
      <c r="AG25" s="5">
        <v>517</v>
      </c>
      <c r="AH25" s="5">
        <v>515</v>
      </c>
      <c r="AI25" s="4">
        <v>1591</v>
      </c>
      <c r="AJ25" s="5">
        <v>789</v>
      </c>
      <c r="AK25" s="5">
        <v>802</v>
      </c>
      <c r="AL25" s="4">
        <v>363</v>
      </c>
      <c r="AM25" s="5">
        <v>170</v>
      </c>
      <c r="AN25" s="5">
        <v>193</v>
      </c>
      <c r="AO25" s="4">
        <v>347</v>
      </c>
      <c r="AP25" s="5">
        <v>176</v>
      </c>
      <c r="AQ25" s="5">
        <v>171</v>
      </c>
      <c r="AR25" s="4">
        <v>321</v>
      </c>
      <c r="AS25" s="5">
        <v>169</v>
      </c>
      <c r="AT25" s="5">
        <v>152</v>
      </c>
      <c r="AU25" s="4">
        <v>304</v>
      </c>
      <c r="AV25" s="5">
        <v>147</v>
      </c>
      <c r="AW25" s="5">
        <v>157</v>
      </c>
      <c r="AX25" s="4">
        <v>278</v>
      </c>
      <c r="AY25" s="5">
        <v>144</v>
      </c>
      <c r="AZ25" s="5">
        <v>134</v>
      </c>
      <c r="BA25" s="4">
        <v>234</v>
      </c>
      <c r="BB25" s="5">
        <v>122</v>
      </c>
      <c r="BC25" s="5">
        <v>112</v>
      </c>
      <c r="BD25" s="4">
        <v>1779</v>
      </c>
      <c r="BE25" s="5">
        <v>848</v>
      </c>
      <c r="BF25" s="5">
        <v>931</v>
      </c>
      <c r="BG25" s="4">
        <v>1773</v>
      </c>
      <c r="BH25" s="5">
        <v>875</v>
      </c>
      <c r="BI25" s="5">
        <v>898</v>
      </c>
      <c r="BJ25" s="4">
        <v>1997</v>
      </c>
      <c r="BK25" s="5">
        <v>1011</v>
      </c>
      <c r="BL25" s="5">
        <v>986</v>
      </c>
      <c r="BM25" s="4">
        <v>48</v>
      </c>
      <c r="BN25" s="5">
        <v>32</v>
      </c>
      <c r="BO25" s="5">
        <v>16</v>
      </c>
      <c r="BP25" s="4">
        <v>40</v>
      </c>
      <c r="BQ25" s="5">
        <v>25</v>
      </c>
      <c r="BR25" s="5">
        <v>15</v>
      </c>
      <c r="BS25" s="4">
        <v>24</v>
      </c>
      <c r="BT25" s="5">
        <v>15</v>
      </c>
      <c r="BU25" s="5">
        <v>9</v>
      </c>
      <c r="BV25" s="4">
        <v>590</v>
      </c>
      <c r="BW25" s="5">
        <v>293</v>
      </c>
      <c r="BX25" s="5">
        <v>297</v>
      </c>
      <c r="BY25" s="4">
        <v>748</v>
      </c>
      <c r="BZ25" s="5">
        <v>374</v>
      </c>
      <c r="CA25" s="5">
        <v>374</v>
      </c>
      <c r="CB25" s="4">
        <v>855</v>
      </c>
      <c r="CC25" s="5">
        <v>434</v>
      </c>
      <c r="CD25" s="5">
        <v>421</v>
      </c>
    </row>
    <row r="26" spans="1:82" x14ac:dyDescent="0.25">
      <c r="A26" s="20" t="s">
        <v>45</v>
      </c>
      <c r="B26" s="16">
        <f t="shared" si="1"/>
        <v>26825</v>
      </c>
      <c r="C26" s="17">
        <f t="shared" si="2"/>
        <v>13030</v>
      </c>
      <c r="D26" s="17">
        <f t="shared" si="3"/>
        <v>13795</v>
      </c>
      <c r="E26" s="16">
        <f t="shared" si="4"/>
        <v>28747</v>
      </c>
      <c r="F26" s="17">
        <f t="shared" si="5"/>
        <v>13982</v>
      </c>
      <c r="G26" s="17">
        <f t="shared" si="6"/>
        <v>14765</v>
      </c>
      <c r="H26" s="16">
        <f t="shared" si="7"/>
        <v>32580</v>
      </c>
      <c r="I26" s="17">
        <f t="shared" si="8"/>
        <v>16235</v>
      </c>
      <c r="J26" s="17">
        <f t="shared" si="9"/>
        <v>16345</v>
      </c>
      <c r="K26" s="4">
        <v>2298</v>
      </c>
      <c r="L26" s="5">
        <v>1088</v>
      </c>
      <c r="M26" s="5">
        <v>1210</v>
      </c>
      <c r="N26" s="4">
        <v>2066</v>
      </c>
      <c r="O26" s="5">
        <v>973</v>
      </c>
      <c r="P26" s="5">
        <v>1093</v>
      </c>
      <c r="Q26" s="4">
        <v>1951</v>
      </c>
      <c r="R26" s="5">
        <v>963</v>
      </c>
      <c r="S26" s="5">
        <v>988</v>
      </c>
      <c r="T26" s="4">
        <v>3742</v>
      </c>
      <c r="U26" s="5">
        <v>1809</v>
      </c>
      <c r="V26" s="5">
        <v>1933</v>
      </c>
      <c r="W26" s="4">
        <v>3567</v>
      </c>
      <c r="X26" s="5">
        <v>1736</v>
      </c>
      <c r="Y26" s="5">
        <v>1831</v>
      </c>
      <c r="Z26" s="4">
        <v>3641</v>
      </c>
      <c r="AA26" s="5">
        <v>1741</v>
      </c>
      <c r="AB26" s="5">
        <v>1900</v>
      </c>
      <c r="AC26" s="4">
        <v>3732</v>
      </c>
      <c r="AD26" s="5">
        <v>1802</v>
      </c>
      <c r="AE26" s="5">
        <v>1930</v>
      </c>
      <c r="AF26" s="4">
        <v>6582</v>
      </c>
      <c r="AG26" s="5">
        <v>3324</v>
      </c>
      <c r="AH26" s="5">
        <v>3258</v>
      </c>
      <c r="AI26" s="4">
        <v>9338</v>
      </c>
      <c r="AJ26" s="5">
        <v>4595</v>
      </c>
      <c r="AK26" s="5">
        <v>4743</v>
      </c>
      <c r="AL26" s="4">
        <v>1960</v>
      </c>
      <c r="AM26" s="5">
        <v>944</v>
      </c>
      <c r="AN26" s="5">
        <v>1016</v>
      </c>
      <c r="AO26" s="4">
        <v>1824</v>
      </c>
      <c r="AP26" s="5">
        <v>841</v>
      </c>
      <c r="AQ26" s="5">
        <v>983</v>
      </c>
      <c r="AR26" s="4">
        <v>1676</v>
      </c>
      <c r="AS26" s="5">
        <v>886</v>
      </c>
      <c r="AT26" s="5">
        <v>790</v>
      </c>
      <c r="AU26" s="4">
        <v>1766</v>
      </c>
      <c r="AV26" s="5">
        <v>886</v>
      </c>
      <c r="AW26" s="5">
        <v>880</v>
      </c>
      <c r="AX26" s="4">
        <v>1458</v>
      </c>
      <c r="AY26" s="5">
        <v>704</v>
      </c>
      <c r="AZ26" s="5">
        <v>754</v>
      </c>
      <c r="BA26" s="4">
        <v>1273</v>
      </c>
      <c r="BB26" s="5">
        <v>679</v>
      </c>
      <c r="BC26" s="5">
        <v>594</v>
      </c>
      <c r="BD26" s="4">
        <v>10104</v>
      </c>
      <c r="BE26" s="5">
        <v>4753</v>
      </c>
      <c r="BF26" s="5">
        <v>5351</v>
      </c>
      <c r="BG26" s="4">
        <v>9721</v>
      </c>
      <c r="BH26" s="5">
        <v>4638</v>
      </c>
      <c r="BI26" s="5">
        <v>5083</v>
      </c>
      <c r="BJ26" s="4">
        <v>10486</v>
      </c>
      <c r="BK26" s="5">
        <v>5214</v>
      </c>
      <c r="BL26" s="5">
        <v>5272</v>
      </c>
      <c r="BM26" s="4">
        <v>326</v>
      </c>
      <c r="BN26" s="5">
        <v>259</v>
      </c>
      <c r="BO26" s="5">
        <v>67</v>
      </c>
      <c r="BP26" s="4">
        <v>234</v>
      </c>
      <c r="BQ26" s="5">
        <v>162</v>
      </c>
      <c r="BR26" s="5">
        <v>72</v>
      </c>
      <c r="BS26" s="4">
        <v>182</v>
      </c>
      <c r="BT26" s="5">
        <v>125</v>
      </c>
      <c r="BU26" s="5">
        <v>57</v>
      </c>
      <c r="BV26" s="4">
        <v>2897</v>
      </c>
      <c r="BW26" s="5">
        <v>1489</v>
      </c>
      <c r="BX26" s="5">
        <v>1408</v>
      </c>
      <c r="BY26" s="4">
        <v>3295</v>
      </c>
      <c r="BZ26" s="5">
        <v>1604</v>
      </c>
      <c r="CA26" s="5">
        <v>1691</v>
      </c>
      <c r="CB26" s="4">
        <v>4033</v>
      </c>
      <c r="CC26" s="5">
        <v>2032</v>
      </c>
      <c r="CD26" s="5">
        <v>2001</v>
      </c>
    </row>
    <row r="27" spans="1:82" x14ac:dyDescent="0.25">
      <c r="A27" s="20" t="s">
        <v>46</v>
      </c>
      <c r="B27" s="16">
        <f t="shared" si="1"/>
        <v>28844</v>
      </c>
      <c r="C27" s="17">
        <f t="shared" si="2"/>
        <v>13582</v>
      </c>
      <c r="D27" s="17">
        <f t="shared" si="3"/>
        <v>15262</v>
      </c>
      <c r="E27" s="16">
        <f t="shared" si="4"/>
        <v>33060</v>
      </c>
      <c r="F27" s="17">
        <f t="shared" si="5"/>
        <v>16231</v>
      </c>
      <c r="G27" s="17">
        <f t="shared" si="6"/>
        <v>16829</v>
      </c>
      <c r="H27" s="16">
        <f t="shared" si="7"/>
        <v>35074</v>
      </c>
      <c r="I27" s="17">
        <f t="shared" si="8"/>
        <v>17165</v>
      </c>
      <c r="J27" s="17">
        <f t="shared" si="9"/>
        <v>17909</v>
      </c>
      <c r="K27" s="4">
        <v>2574</v>
      </c>
      <c r="L27" s="5">
        <v>1174</v>
      </c>
      <c r="M27" s="5">
        <v>1400</v>
      </c>
      <c r="N27" s="4">
        <v>2296</v>
      </c>
      <c r="O27" s="5">
        <v>1088</v>
      </c>
      <c r="P27" s="5">
        <v>1208</v>
      </c>
      <c r="Q27" s="4">
        <v>2105</v>
      </c>
      <c r="R27" s="5">
        <v>980</v>
      </c>
      <c r="S27" s="5">
        <v>1125</v>
      </c>
      <c r="T27" s="4">
        <v>4160</v>
      </c>
      <c r="U27" s="5">
        <v>1919</v>
      </c>
      <c r="V27" s="5">
        <v>2241</v>
      </c>
      <c r="W27" s="4">
        <v>4406</v>
      </c>
      <c r="X27" s="5">
        <v>2113</v>
      </c>
      <c r="Y27" s="5">
        <v>2293</v>
      </c>
      <c r="Z27" s="4">
        <v>3622</v>
      </c>
      <c r="AA27" s="5">
        <v>1765</v>
      </c>
      <c r="AB27" s="5">
        <v>1857</v>
      </c>
      <c r="AC27" s="4">
        <v>3544</v>
      </c>
      <c r="AD27" s="5">
        <v>1672</v>
      </c>
      <c r="AE27" s="5">
        <v>1872</v>
      </c>
      <c r="AF27" s="4">
        <v>7295</v>
      </c>
      <c r="AG27" s="5">
        <v>3628</v>
      </c>
      <c r="AH27" s="5">
        <v>3667</v>
      </c>
      <c r="AI27" s="4">
        <v>11219</v>
      </c>
      <c r="AJ27" s="5">
        <v>5681</v>
      </c>
      <c r="AK27" s="5">
        <v>5538</v>
      </c>
      <c r="AL27" s="4">
        <v>1865</v>
      </c>
      <c r="AM27" s="5">
        <v>889</v>
      </c>
      <c r="AN27" s="5">
        <v>976</v>
      </c>
      <c r="AO27" s="4">
        <v>2006</v>
      </c>
      <c r="AP27" s="5">
        <v>964</v>
      </c>
      <c r="AQ27" s="5">
        <v>1042</v>
      </c>
      <c r="AR27" s="4">
        <v>1847</v>
      </c>
      <c r="AS27" s="5">
        <v>836</v>
      </c>
      <c r="AT27" s="5">
        <v>1011</v>
      </c>
      <c r="AU27" s="4">
        <v>1914</v>
      </c>
      <c r="AV27" s="5">
        <v>921</v>
      </c>
      <c r="AW27" s="5">
        <v>993</v>
      </c>
      <c r="AX27" s="4">
        <v>1741</v>
      </c>
      <c r="AY27" s="5">
        <v>873</v>
      </c>
      <c r="AZ27" s="5">
        <v>868</v>
      </c>
      <c r="BA27" s="4">
        <v>1385</v>
      </c>
      <c r="BB27" s="5">
        <v>678</v>
      </c>
      <c r="BC27" s="5">
        <v>707</v>
      </c>
      <c r="BD27" s="4">
        <v>11557</v>
      </c>
      <c r="BE27" s="5">
        <v>5321</v>
      </c>
      <c r="BF27" s="5">
        <v>6236</v>
      </c>
      <c r="BG27" s="4">
        <v>11651</v>
      </c>
      <c r="BH27" s="5">
        <v>5534</v>
      </c>
      <c r="BI27" s="5">
        <v>6117</v>
      </c>
      <c r="BJ27" s="4">
        <v>11317</v>
      </c>
      <c r="BK27" s="5">
        <v>5395</v>
      </c>
      <c r="BL27" s="5">
        <v>5922</v>
      </c>
      <c r="BM27" s="4">
        <v>396</v>
      </c>
      <c r="BN27" s="5">
        <v>334</v>
      </c>
      <c r="BO27" s="5">
        <v>62</v>
      </c>
      <c r="BP27" s="4">
        <v>420</v>
      </c>
      <c r="BQ27" s="5">
        <v>364</v>
      </c>
      <c r="BR27" s="5">
        <v>56</v>
      </c>
      <c r="BS27" s="4">
        <v>293</v>
      </c>
      <c r="BT27" s="5">
        <v>235</v>
      </c>
      <c r="BU27" s="5">
        <v>58</v>
      </c>
      <c r="BV27" s="4">
        <v>2834</v>
      </c>
      <c r="BW27" s="5">
        <v>1352</v>
      </c>
      <c r="BX27" s="5">
        <v>1482</v>
      </c>
      <c r="BY27" s="4">
        <v>3245</v>
      </c>
      <c r="BZ27" s="5">
        <v>1667</v>
      </c>
      <c r="CA27" s="5">
        <v>1578</v>
      </c>
      <c r="CB27" s="4">
        <v>3286</v>
      </c>
      <c r="CC27" s="5">
        <v>1595</v>
      </c>
      <c r="CD27" s="5">
        <v>1691</v>
      </c>
    </row>
    <row r="28" spans="1:82" x14ac:dyDescent="0.25">
      <c r="A28" s="20" t="s">
        <v>47</v>
      </c>
      <c r="B28" s="16">
        <f t="shared" si="1"/>
        <v>26407</v>
      </c>
      <c r="C28" s="17">
        <f t="shared" si="2"/>
        <v>12138</v>
      </c>
      <c r="D28" s="17">
        <f t="shared" si="3"/>
        <v>14269</v>
      </c>
      <c r="E28" s="16">
        <f t="shared" si="4"/>
        <v>33309</v>
      </c>
      <c r="F28" s="17">
        <f t="shared" si="5"/>
        <v>15856</v>
      </c>
      <c r="G28" s="17">
        <f t="shared" si="6"/>
        <v>17453</v>
      </c>
      <c r="H28" s="16">
        <f t="shared" si="7"/>
        <v>38854</v>
      </c>
      <c r="I28" s="17">
        <f t="shared" si="8"/>
        <v>19253</v>
      </c>
      <c r="J28" s="17">
        <f t="shared" si="9"/>
        <v>19601</v>
      </c>
      <c r="K28" s="4">
        <v>2259</v>
      </c>
      <c r="L28" s="5">
        <v>1010</v>
      </c>
      <c r="M28" s="5">
        <v>1249</v>
      </c>
      <c r="N28" s="4">
        <v>2404</v>
      </c>
      <c r="O28" s="5">
        <v>1094</v>
      </c>
      <c r="P28" s="5">
        <v>1310</v>
      </c>
      <c r="Q28" s="4">
        <v>2158</v>
      </c>
      <c r="R28" s="5">
        <v>1021</v>
      </c>
      <c r="S28" s="5">
        <v>1137</v>
      </c>
      <c r="T28" s="4">
        <v>3745</v>
      </c>
      <c r="U28" s="5">
        <v>1737</v>
      </c>
      <c r="V28" s="5">
        <v>2008</v>
      </c>
      <c r="W28" s="4">
        <v>4738</v>
      </c>
      <c r="X28" s="5">
        <v>2209</v>
      </c>
      <c r="Y28" s="5">
        <v>2529</v>
      </c>
      <c r="Z28" s="4">
        <v>4328</v>
      </c>
      <c r="AA28" s="5">
        <v>2080</v>
      </c>
      <c r="AB28" s="5">
        <v>2248</v>
      </c>
      <c r="AC28" s="4">
        <v>3415</v>
      </c>
      <c r="AD28" s="5">
        <v>1612</v>
      </c>
      <c r="AE28" s="5">
        <v>1803</v>
      </c>
      <c r="AF28" s="4">
        <v>6631</v>
      </c>
      <c r="AG28" s="5">
        <v>3218</v>
      </c>
      <c r="AH28" s="5">
        <v>3413</v>
      </c>
      <c r="AI28" s="4">
        <v>11907</v>
      </c>
      <c r="AJ28" s="5">
        <v>5945</v>
      </c>
      <c r="AK28" s="5">
        <v>5962</v>
      </c>
      <c r="AL28" s="4">
        <v>1663</v>
      </c>
      <c r="AM28" s="5">
        <v>766</v>
      </c>
      <c r="AN28" s="5">
        <v>897</v>
      </c>
      <c r="AO28" s="4">
        <v>1841</v>
      </c>
      <c r="AP28" s="5">
        <v>870</v>
      </c>
      <c r="AQ28" s="5">
        <v>971</v>
      </c>
      <c r="AR28" s="4">
        <v>1961</v>
      </c>
      <c r="AS28" s="5">
        <v>938</v>
      </c>
      <c r="AT28" s="5">
        <v>1023</v>
      </c>
      <c r="AU28" s="4">
        <v>1509</v>
      </c>
      <c r="AV28" s="5">
        <v>683</v>
      </c>
      <c r="AW28" s="5">
        <v>826</v>
      </c>
      <c r="AX28" s="4">
        <v>1776</v>
      </c>
      <c r="AY28" s="5">
        <v>835</v>
      </c>
      <c r="AZ28" s="5">
        <v>941</v>
      </c>
      <c r="BA28" s="4">
        <v>1558</v>
      </c>
      <c r="BB28" s="5">
        <v>779</v>
      </c>
      <c r="BC28" s="5">
        <v>779</v>
      </c>
      <c r="BD28" s="4">
        <v>10517</v>
      </c>
      <c r="BE28" s="5">
        <v>4705</v>
      </c>
      <c r="BF28" s="5">
        <v>5812</v>
      </c>
      <c r="BG28" s="4">
        <v>12637</v>
      </c>
      <c r="BH28" s="5">
        <v>5866</v>
      </c>
      <c r="BI28" s="5">
        <v>6771</v>
      </c>
      <c r="BJ28" s="4">
        <v>13172</v>
      </c>
      <c r="BK28" s="5">
        <v>6326</v>
      </c>
      <c r="BL28" s="5">
        <v>6846</v>
      </c>
      <c r="BM28" s="4">
        <v>354</v>
      </c>
      <c r="BN28" s="5">
        <v>258</v>
      </c>
      <c r="BO28" s="5">
        <v>96</v>
      </c>
      <c r="BP28" s="4">
        <v>400</v>
      </c>
      <c r="BQ28" s="5">
        <v>351</v>
      </c>
      <c r="BR28" s="5">
        <v>49</v>
      </c>
      <c r="BS28" s="4">
        <v>532</v>
      </c>
      <c r="BT28" s="5">
        <v>487</v>
      </c>
      <c r="BU28" s="5">
        <v>45</v>
      </c>
      <c r="BV28" s="4">
        <v>2945</v>
      </c>
      <c r="BW28" s="5">
        <v>1367</v>
      </c>
      <c r="BX28" s="5">
        <v>1578</v>
      </c>
      <c r="BY28" s="4">
        <v>2882</v>
      </c>
      <c r="BZ28" s="5">
        <v>1413</v>
      </c>
      <c r="CA28" s="5">
        <v>1469</v>
      </c>
      <c r="CB28" s="4">
        <v>3238</v>
      </c>
      <c r="CC28" s="5">
        <v>1677</v>
      </c>
      <c r="CD28" s="5">
        <v>1561</v>
      </c>
    </row>
    <row r="29" spans="1:82" x14ac:dyDescent="0.25">
      <c r="A29" s="20" t="s">
        <v>48</v>
      </c>
      <c r="B29" s="16">
        <f t="shared" si="1"/>
        <v>22392</v>
      </c>
      <c r="C29" s="17">
        <f t="shared" si="2"/>
        <v>10330</v>
      </c>
      <c r="D29" s="17">
        <f t="shared" si="3"/>
        <v>12062</v>
      </c>
      <c r="E29" s="16">
        <f t="shared" si="4"/>
        <v>28257</v>
      </c>
      <c r="F29" s="17">
        <f t="shared" si="5"/>
        <v>13054</v>
      </c>
      <c r="G29" s="17">
        <f t="shared" si="6"/>
        <v>15203</v>
      </c>
      <c r="H29" s="16">
        <f t="shared" si="7"/>
        <v>38383</v>
      </c>
      <c r="I29" s="17">
        <f t="shared" si="8"/>
        <v>18438</v>
      </c>
      <c r="J29" s="17">
        <f t="shared" si="9"/>
        <v>19945</v>
      </c>
      <c r="K29" s="4">
        <v>1913</v>
      </c>
      <c r="L29" s="5">
        <v>814</v>
      </c>
      <c r="M29" s="5">
        <v>1099</v>
      </c>
      <c r="N29" s="4">
        <v>2105</v>
      </c>
      <c r="O29" s="5">
        <v>942</v>
      </c>
      <c r="P29" s="5">
        <v>1163</v>
      </c>
      <c r="Q29" s="4">
        <v>2177</v>
      </c>
      <c r="R29" s="5">
        <v>984</v>
      </c>
      <c r="S29" s="5">
        <v>1193</v>
      </c>
      <c r="T29" s="4">
        <v>2876</v>
      </c>
      <c r="U29" s="5">
        <v>1328</v>
      </c>
      <c r="V29" s="5">
        <v>1548</v>
      </c>
      <c r="W29" s="4">
        <v>4047</v>
      </c>
      <c r="X29" s="5">
        <v>1887</v>
      </c>
      <c r="Y29" s="5">
        <v>2160</v>
      </c>
      <c r="Z29" s="4">
        <v>4781</v>
      </c>
      <c r="AA29" s="5">
        <v>2229</v>
      </c>
      <c r="AB29" s="5">
        <v>2552</v>
      </c>
      <c r="AC29" s="4">
        <v>3147</v>
      </c>
      <c r="AD29" s="5">
        <v>1460</v>
      </c>
      <c r="AE29" s="5">
        <v>1687</v>
      </c>
      <c r="AF29" s="4">
        <v>4728</v>
      </c>
      <c r="AG29" s="5">
        <v>2234</v>
      </c>
      <c r="AH29" s="5">
        <v>2494</v>
      </c>
      <c r="AI29" s="4">
        <v>11062</v>
      </c>
      <c r="AJ29" s="5">
        <v>5429</v>
      </c>
      <c r="AK29" s="5">
        <v>5633</v>
      </c>
      <c r="AL29" s="4">
        <v>1540</v>
      </c>
      <c r="AM29" s="5">
        <v>671</v>
      </c>
      <c r="AN29" s="5">
        <v>869</v>
      </c>
      <c r="AO29" s="4">
        <v>1657</v>
      </c>
      <c r="AP29" s="5">
        <v>756</v>
      </c>
      <c r="AQ29" s="5">
        <v>901</v>
      </c>
      <c r="AR29" s="4">
        <v>1789</v>
      </c>
      <c r="AS29" s="5">
        <v>836</v>
      </c>
      <c r="AT29" s="5">
        <v>953</v>
      </c>
      <c r="AU29" s="4">
        <v>1153</v>
      </c>
      <c r="AV29" s="5">
        <v>534</v>
      </c>
      <c r="AW29" s="5">
        <v>619</v>
      </c>
      <c r="AX29" s="4">
        <v>1421</v>
      </c>
      <c r="AY29" s="5">
        <v>633</v>
      </c>
      <c r="AZ29" s="5">
        <v>788</v>
      </c>
      <c r="BA29" s="4">
        <v>1543</v>
      </c>
      <c r="BB29" s="5">
        <v>706</v>
      </c>
      <c r="BC29" s="5">
        <v>837</v>
      </c>
      <c r="BD29" s="4">
        <v>8848</v>
      </c>
      <c r="BE29" s="5">
        <v>4019</v>
      </c>
      <c r="BF29" s="5">
        <v>4829</v>
      </c>
      <c r="BG29" s="4">
        <v>11204</v>
      </c>
      <c r="BH29" s="5">
        <v>5028</v>
      </c>
      <c r="BI29" s="5">
        <v>6176</v>
      </c>
      <c r="BJ29" s="4">
        <v>13869</v>
      </c>
      <c r="BK29" s="5">
        <v>6521</v>
      </c>
      <c r="BL29" s="5">
        <v>7348</v>
      </c>
      <c r="BM29" s="4">
        <v>298</v>
      </c>
      <c r="BN29" s="5">
        <v>216</v>
      </c>
      <c r="BO29" s="5">
        <v>82</v>
      </c>
      <c r="BP29" s="4">
        <v>323</v>
      </c>
      <c r="BQ29" s="5">
        <v>244</v>
      </c>
      <c r="BR29" s="5">
        <v>79</v>
      </c>
      <c r="BS29" s="4">
        <v>400</v>
      </c>
      <c r="BT29" s="5">
        <v>361</v>
      </c>
      <c r="BU29" s="5">
        <v>39</v>
      </c>
      <c r="BV29" s="4">
        <v>2617</v>
      </c>
      <c r="BW29" s="5">
        <v>1288</v>
      </c>
      <c r="BX29" s="5">
        <v>1329</v>
      </c>
      <c r="BY29" s="4">
        <v>2772</v>
      </c>
      <c r="BZ29" s="5">
        <v>1330</v>
      </c>
      <c r="CA29" s="5">
        <v>1442</v>
      </c>
      <c r="CB29" s="4">
        <v>2762</v>
      </c>
      <c r="CC29" s="5">
        <v>1372</v>
      </c>
      <c r="CD29" s="5">
        <v>1390</v>
      </c>
    </row>
    <row r="30" spans="1:82" x14ac:dyDescent="0.25">
      <c r="A30" s="20" t="s">
        <v>49</v>
      </c>
      <c r="B30" s="16">
        <f t="shared" si="1"/>
        <v>20401</v>
      </c>
      <c r="C30" s="17">
        <f t="shared" si="2"/>
        <v>9592</v>
      </c>
      <c r="D30" s="17">
        <f t="shared" si="3"/>
        <v>10809</v>
      </c>
      <c r="E30" s="16">
        <f t="shared" si="4"/>
        <v>23506</v>
      </c>
      <c r="F30" s="17">
        <f t="shared" si="5"/>
        <v>10886</v>
      </c>
      <c r="G30" s="17">
        <f t="shared" si="6"/>
        <v>12620</v>
      </c>
      <c r="H30" s="16">
        <f t="shared" si="7"/>
        <v>32146</v>
      </c>
      <c r="I30" s="17">
        <f t="shared" si="8"/>
        <v>14996</v>
      </c>
      <c r="J30" s="17">
        <f t="shared" si="9"/>
        <v>17150</v>
      </c>
      <c r="K30" s="4">
        <v>1642</v>
      </c>
      <c r="L30" s="5">
        <v>759</v>
      </c>
      <c r="M30" s="5">
        <v>883</v>
      </c>
      <c r="N30" s="4">
        <v>1798</v>
      </c>
      <c r="O30" s="5">
        <v>767</v>
      </c>
      <c r="P30" s="5">
        <v>1031</v>
      </c>
      <c r="Q30" s="4">
        <v>1916</v>
      </c>
      <c r="R30" s="5">
        <v>855</v>
      </c>
      <c r="S30" s="5">
        <v>1061</v>
      </c>
      <c r="T30" s="4">
        <v>2650</v>
      </c>
      <c r="U30" s="5">
        <v>1271</v>
      </c>
      <c r="V30" s="5">
        <v>1379</v>
      </c>
      <c r="W30" s="4">
        <v>2977</v>
      </c>
      <c r="X30" s="5">
        <v>1363</v>
      </c>
      <c r="Y30" s="5">
        <v>1614</v>
      </c>
      <c r="Z30" s="4">
        <v>4127</v>
      </c>
      <c r="AA30" s="5">
        <v>1924</v>
      </c>
      <c r="AB30" s="5">
        <v>2203</v>
      </c>
      <c r="AC30" s="4">
        <v>2985</v>
      </c>
      <c r="AD30" s="5">
        <v>1457</v>
      </c>
      <c r="AE30" s="5">
        <v>1528</v>
      </c>
      <c r="AF30" s="4">
        <v>4009</v>
      </c>
      <c r="AG30" s="5">
        <v>1857</v>
      </c>
      <c r="AH30" s="5">
        <v>2152</v>
      </c>
      <c r="AI30" s="4">
        <v>8210</v>
      </c>
      <c r="AJ30" s="5">
        <v>3953</v>
      </c>
      <c r="AK30" s="5">
        <v>4257</v>
      </c>
      <c r="AL30" s="4">
        <v>1724</v>
      </c>
      <c r="AM30" s="5">
        <v>793</v>
      </c>
      <c r="AN30" s="5">
        <v>931</v>
      </c>
      <c r="AO30" s="4">
        <v>1540</v>
      </c>
      <c r="AP30" s="5">
        <v>670</v>
      </c>
      <c r="AQ30" s="5">
        <v>870</v>
      </c>
      <c r="AR30" s="4">
        <v>1646</v>
      </c>
      <c r="AS30" s="5">
        <v>740</v>
      </c>
      <c r="AT30" s="5">
        <v>906</v>
      </c>
      <c r="AU30" s="4">
        <v>1016</v>
      </c>
      <c r="AV30" s="5">
        <v>455</v>
      </c>
      <c r="AW30" s="5">
        <v>561</v>
      </c>
      <c r="AX30" s="4">
        <v>1116</v>
      </c>
      <c r="AY30" s="5">
        <v>513</v>
      </c>
      <c r="AZ30" s="5">
        <v>603</v>
      </c>
      <c r="BA30" s="4">
        <v>1263</v>
      </c>
      <c r="BB30" s="5">
        <v>552</v>
      </c>
      <c r="BC30" s="5">
        <v>711</v>
      </c>
      <c r="BD30" s="4">
        <v>8185</v>
      </c>
      <c r="BE30" s="5">
        <v>3658</v>
      </c>
      <c r="BF30" s="5">
        <v>4527</v>
      </c>
      <c r="BG30" s="4">
        <v>9384</v>
      </c>
      <c r="BH30" s="5">
        <v>4312</v>
      </c>
      <c r="BI30" s="5">
        <v>5072</v>
      </c>
      <c r="BJ30" s="4">
        <v>12111</v>
      </c>
      <c r="BK30" s="5">
        <v>5489</v>
      </c>
      <c r="BL30" s="5">
        <v>6622</v>
      </c>
      <c r="BM30" s="4">
        <v>268</v>
      </c>
      <c r="BN30" s="5">
        <v>174</v>
      </c>
      <c r="BO30" s="5">
        <v>94</v>
      </c>
      <c r="BP30" s="4">
        <v>262</v>
      </c>
      <c r="BQ30" s="5">
        <v>192</v>
      </c>
      <c r="BR30" s="5">
        <v>70</v>
      </c>
      <c r="BS30" s="4">
        <v>293</v>
      </c>
      <c r="BT30" s="5">
        <v>228</v>
      </c>
      <c r="BU30" s="5">
        <v>65</v>
      </c>
      <c r="BV30" s="4">
        <v>1931</v>
      </c>
      <c r="BW30" s="5">
        <v>1025</v>
      </c>
      <c r="BX30" s="5">
        <v>906</v>
      </c>
      <c r="BY30" s="4">
        <v>2420</v>
      </c>
      <c r="BZ30" s="5">
        <v>1212</v>
      </c>
      <c r="CA30" s="5">
        <v>1208</v>
      </c>
      <c r="CB30" s="4">
        <v>2580</v>
      </c>
      <c r="CC30" s="5">
        <v>1255</v>
      </c>
      <c r="CD30" s="5">
        <v>1325</v>
      </c>
    </row>
    <row r="31" spans="1:82" x14ac:dyDescent="0.25">
      <c r="A31" s="20" t="s">
        <v>50</v>
      </c>
      <c r="B31" s="16">
        <f t="shared" si="1"/>
        <v>17844</v>
      </c>
      <c r="C31" s="17">
        <f t="shared" si="2"/>
        <v>8192</v>
      </c>
      <c r="D31" s="17">
        <f t="shared" si="3"/>
        <v>9652</v>
      </c>
      <c r="E31" s="16">
        <f t="shared" si="4"/>
        <v>21063</v>
      </c>
      <c r="F31" s="17">
        <f t="shared" si="5"/>
        <v>9850</v>
      </c>
      <c r="G31" s="17">
        <f t="shared" si="6"/>
        <v>11213</v>
      </c>
      <c r="H31" s="16">
        <f t="shared" si="7"/>
        <v>23969</v>
      </c>
      <c r="I31" s="17">
        <f t="shared" si="8"/>
        <v>11121</v>
      </c>
      <c r="J31" s="17">
        <f t="shared" si="9"/>
        <v>12848</v>
      </c>
      <c r="K31" s="4">
        <v>1544</v>
      </c>
      <c r="L31" s="5">
        <v>666</v>
      </c>
      <c r="M31" s="5">
        <v>878</v>
      </c>
      <c r="N31" s="4">
        <v>1571</v>
      </c>
      <c r="O31" s="5">
        <v>724</v>
      </c>
      <c r="P31" s="5">
        <v>847</v>
      </c>
      <c r="Q31" s="4">
        <v>1694</v>
      </c>
      <c r="R31" s="5">
        <v>723</v>
      </c>
      <c r="S31" s="5">
        <v>971</v>
      </c>
      <c r="T31" s="4">
        <v>2445</v>
      </c>
      <c r="U31" s="5">
        <v>1189</v>
      </c>
      <c r="V31" s="5">
        <v>1256</v>
      </c>
      <c r="W31" s="4">
        <v>2702</v>
      </c>
      <c r="X31" s="5">
        <v>1281</v>
      </c>
      <c r="Y31" s="5">
        <v>1421</v>
      </c>
      <c r="Z31" s="4">
        <v>2785</v>
      </c>
      <c r="AA31" s="5">
        <v>1281</v>
      </c>
      <c r="AB31" s="5">
        <v>1504</v>
      </c>
      <c r="AC31" s="4">
        <v>2279</v>
      </c>
      <c r="AD31" s="5">
        <v>1035</v>
      </c>
      <c r="AE31" s="5">
        <v>1244</v>
      </c>
      <c r="AF31" s="4">
        <v>3499</v>
      </c>
      <c r="AG31" s="5">
        <v>1697</v>
      </c>
      <c r="AH31" s="5">
        <v>1802</v>
      </c>
      <c r="AI31" s="4">
        <v>4792</v>
      </c>
      <c r="AJ31" s="5">
        <v>2260</v>
      </c>
      <c r="AK31" s="5">
        <v>2532</v>
      </c>
      <c r="AL31" s="4">
        <v>1711</v>
      </c>
      <c r="AM31" s="5">
        <v>841</v>
      </c>
      <c r="AN31" s="5">
        <v>870</v>
      </c>
      <c r="AO31" s="4">
        <v>1725</v>
      </c>
      <c r="AP31" s="5">
        <v>793</v>
      </c>
      <c r="AQ31" s="5">
        <v>932</v>
      </c>
      <c r="AR31" s="4">
        <v>1580</v>
      </c>
      <c r="AS31" s="5">
        <v>686</v>
      </c>
      <c r="AT31" s="5">
        <v>894</v>
      </c>
      <c r="AU31" s="4">
        <v>1016</v>
      </c>
      <c r="AV31" s="5">
        <v>426</v>
      </c>
      <c r="AW31" s="5">
        <v>590</v>
      </c>
      <c r="AX31" s="4">
        <v>999</v>
      </c>
      <c r="AY31" s="5">
        <v>446</v>
      </c>
      <c r="AZ31" s="5">
        <v>553</v>
      </c>
      <c r="BA31" s="4">
        <v>1046</v>
      </c>
      <c r="BB31" s="5">
        <v>476</v>
      </c>
      <c r="BC31" s="5">
        <v>570</v>
      </c>
      <c r="BD31" s="4">
        <v>7452</v>
      </c>
      <c r="BE31" s="5">
        <v>3274</v>
      </c>
      <c r="BF31" s="5">
        <v>4178</v>
      </c>
      <c r="BG31" s="4">
        <v>8598</v>
      </c>
      <c r="BH31" s="5">
        <v>3831</v>
      </c>
      <c r="BI31" s="5">
        <v>4767</v>
      </c>
      <c r="BJ31" s="4">
        <v>9596</v>
      </c>
      <c r="BK31" s="5">
        <v>4395</v>
      </c>
      <c r="BL31" s="5">
        <v>5201</v>
      </c>
      <c r="BM31" s="4">
        <v>128</v>
      </c>
      <c r="BN31" s="5">
        <v>86</v>
      </c>
      <c r="BO31" s="5">
        <v>42</v>
      </c>
      <c r="BP31" s="4">
        <v>229</v>
      </c>
      <c r="BQ31" s="5">
        <v>148</v>
      </c>
      <c r="BR31" s="5">
        <v>81</v>
      </c>
      <c r="BS31" s="4">
        <v>234</v>
      </c>
      <c r="BT31" s="5">
        <v>173</v>
      </c>
      <c r="BU31" s="5">
        <v>61</v>
      </c>
      <c r="BV31" s="4">
        <v>1269</v>
      </c>
      <c r="BW31" s="5">
        <v>675</v>
      </c>
      <c r="BX31" s="5">
        <v>594</v>
      </c>
      <c r="BY31" s="4">
        <v>1740</v>
      </c>
      <c r="BZ31" s="5">
        <v>930</v>
      </c>
      <c r="CA31" s="5">
        <v>810</v>
      </c>
      <c r="CB31" s="4">
        <v>2242</v>
      </c>
      <c r="CC31" s="5">
        <v>1127</v>
      </c>
      <c r="CD31" s="5">
        <v>1115</v>
      </c>
    </row>
    <row r="32" spans="1:82" x14ac:dyDescent="0.25">
      <c r="A32" s="20" t="s">
        <v>51</v>
      </c>
      <c r="B32" s="16">
        <f t="shared" si="1"/>
        <v>14303</v>
      </c>
      <c r="C32" s="17">
        <f t="shared" si="2"/>
        <v>6541</v>
      </c>
      <c r="D32" s="17">
        <f t="shared" si="3"/>
        <v>7762</v>
      </c>
      <c r="E32" s="16">
        <f t="shared" si="4"/>
        <v>18437</v>
      </c>
      <c r="F32" s="17">
        <f t="shared" si="5"/>
        <v>8410</v>
      </c>
      <c r="G32" s="17">
        <f t="shared" si="6"/>
        <v>10027</v>
      </c>
      <c r="H32" s="16">
        <f t="shared" si="7"/>
        <v>21186</v>
      </c>
      <c r="I32" s="17">
        <f t="shared" si="8"/>
        <v>9942</v>
      </c>
      <c r="J32" s="17">
        <f t="shared" si="9"/>
        <v>11244</v>
      </c>
      <c r="K32" s="4">
        <v>1307</v>
      </c>
      <c r="L32" s="5">
        <v>573</v>
      </c>
      <c r="M32" s="5">
        <v>734</v>
      </c>
      <c r="N32" s="4">
        <v>1461</v>
      </c>
      <c r="O32" s="5">
        <v>621</v>
      </c>
      <c r="P32" s="5">
        <v>840</v>
      </c>
      <c r="Q32" s="4">
        <v>1499</v>
      </c>
      <c r="R32" s="5">
        <v>690</v>
      </c>
      <c r="S32" s="5">
        <v>809</v>
      </c>
      <c r="T32" s="4">
        <v>1897</v>
      </c>
      <c r="U32" s="5">
        <v>889</v>
      </c>
      <c r="V32" s="5">
        <v>1008</v>
      </c>
      <c r="W32" s="4">
        <v>2491</v>
      </c>
      <c r="X32" s="5">
        <v>1198</v>
      </c>
      <c r="Y32" s="5">
        <v>1293</v>
      </c>
      <c r="Z32" s="4">
        <v>2470</v>
      </c>
      <c r="AA32" s="5">
        <v>1174</v>
      </c>
      <c r="AB32" s="5">
        <v>1296</v>
      </c>
      <c r="AC32" s="4">
        <v>1560</v>
      </c>
      <c r="AD32" s="5">
        <v>746</v>
      </c>
      <c r="AE32" s="5">
        <v>814</v>
      </c>
      <c r="AF32" s="4">
        <v>2665</v>
      </c>
      <c r="AG32" s="5">
        <v>1197</v>
      </c>
      <c r="AH32" s="5">
        <v>1468</v>
      </c>
      <c r="AI32" s="4">
        <v>4076</v>
      </c>
      <c r="AJ32" s="5">
        <v>1996</v>
      </c>
      <c r="AK32" s="5">
        <v>2080</v>
      </c>
      <c r="AL32" s="4">
        <v>1464</v>
      </c>
      <c r="AM32" s="5">
        <v>759</v>
      </c>
      <c r="AN32" s="5">
        <v>705</v>
      </c>
      <c r="AO32" s="4">
        <v>1710</v>
      </c>
      <c r="AP32" s="5">
        <v>841</v>
      </c>
      <c r="AQ32" s="5">
        <v>869</v>
      </c>
      <c r="AR32" s="4">
        <v>1757</v>
      </c>
      <c r="AS32" s="5">
        <v>811</v>
      </c>
      <c r="AT32" s="5">
        <v>946</v>
      </c>
      <c r="AU32" s="4">
        <v>986</v>
      </c>
      <c r="AV32" s="5">
        <v>436</v>
      </c>
      <c r="AW32" s="5">
        <v>550</v>
      </c>
      <c r="AX32" s="4">
        <v>996</v>
      </c>
      <c r="AY32" s="5">
        <v>413</v>
      </c>
      <c r="AZ32" s="5">
        <v>583</v>
      </c>
      <c r="BA32" s="4">
        <v>947</v>
      </c>
      <c r="BB32" s="5">
        <v>422</v>
      </c>
      <c r="BC32" s="5">
        <v>525</v>
      </c>
      <c r="BD32" s="4">
        <v>6188</v>
      </c>
      <c r="BE32" s="5">
        <v>2644</v>
      </c>
      <c r="BF32" s="5">
        <v>3544</v>
      </c>
      <c r="BG32" s="4">
        <v>7836</v>
      </c>
      <c r="BH32" s="5">
        <v>3444</v>
      </c>
      <c r="BI32" s="5">
        <v>4392</v>
      </c>
      <c r="BJ32" s="4">
        <v>8650</v>
      </c>
      <c r="BK32" s="5">
        <v>3872</v>
      </c>
      <c r="BL32" s="5">
        <v>4778</v>
      </c>
      <c r="BM32" s="4">
        <v>64</v>
      </c>
      <c r="BN32" s="5">
        <v>45</v>
      </c>
      <c r="BO32" s="5">
        <v>19</v>
      </c>
      <c r="BP32" s="4">
        <v>109</v>
      </c>
      <c r="BQ32" s="5">
        <v>73</v>
      </c>
      <c r="BR32" s="5">
        <v>36</v>
      </c>
      <c r="BS32" s="4">
        <v>197</v>
      </c>
      <c r="BT32" s="5">
        <v>127</v>
      </c>
      <c r="BU32" s="5">
        <v>70</v>
      </c>
      <c r="BV32" s="4">
        <v>837</v>
      </c>
      <c r="BW32" s="5">
        <v>449</v>
      </c>
      <c r="BX32" s="5">
        <v>388</v>
      </c>
      <c r="BY32" s="4">
        <v>1169</v>
      </c>
      <c r="BZ32" s="5">
        <v>623</v>
      </c>
      <c r="CA32" s="5">
        <v>546</v>
      </c>
      <c r="CB32" s="4">
        <v>1590</v>
      </c>
      <c r="CC32" s="5">
        <v>850</v>
      </c>
      <c r="CD32" s="5">
        <v>740</v>
      </c>
    </row>
    <row r="33" spans="1:82" x14ac:dyDescent="0.25">
      <c r="A33" s="20" t="s">
        <v>52</v>
      </c>
      <c r="B33" s="16">
        <f t="shared" si="1"/>
        <v>10649</v>
      </c>
      <c r="C33" s="17">
        <f t="shared" si="2"/>
        <v>4712</v>
      </c>
      <c r="D33" s="17">
        <f t="shared" si="3"/>
        <v>5937</v>
      </c>
      <c r="E33" s="16">
        <f t="shared" si="4"/>
        <v>14554</v>
      </c>
      <c r="F33" s="17">
        <f t="shared" si="5"/>
        <v>6535</v>
      </c>
      <c r="G33" s="17">
        <f t="shared" si="6"/>
        <v>8019</v>
      </c>
      <c r="H33" s="16">
        <f t="shared" si="7"/>
        <v>18281</v>
      </c>
      <c r="I33" s="17">
        <f t="shared" si="8"/>
        <v>8271</v>
      </c>
      <c r="J33" s="17">
        <f t="shared" si="9"/>
        <v>10010</v>
      </c>
      <c r="K33" s="4">
        <v>978</v>
      </c>
      <c r="L33" s="5">
        <v>413</v>
      </c>
      <c r="M33" s="5">
        <v>565</v>
      </c>
      <c r="N33" s="4">
        <v>1226</v>
      </c>
      <c r="O33" s="5">
        <v>529</v>
      </c>
      <c r="P33" s="5">
        <v>697</v>
      </c>
      <c r="Q33" s="4">
        <v>1378</v>
      </c>
      <c r="R33" s="5">
        <v>577</v>
      </c>
      <c r="S33" s="5">
        <v>801</v>
      </c>
      <c r="T33" s="4">
        <v>1280</v>
      </c>
      <c r="U33" s="5">
        <v>579</v>
      </c>
      <c r="V33" s="5">
        <v>701</v>
      </c>
      <c r="W33" s="4">
        <v>1973</v>
      </c>
      <c r="X33" s="5">
        <v>904</v>
      </c>
      <c r="Y33" s="5">
        <v>1069</v>
      </c>
      <c r="Z33" s="4">
        <v>2241</v>
      </c>
      <c r="AA33" s="5">
        <v>1068</v>
      </c>
      <c r="AB33" s="5">
        <v>1173</v>
      </c>
      <c r="AC33" s="4">
        <v>944</v>
      </c>
      <c r="AD33" s="5">
        <v>443</v>
      </c>
      <c r="AE33" s="5">
        <v>501</v>
      </c>
      <c r="AF33" s="4">
        <v>1648</v>
      </c>
      <c r="AG33" s="5">
        <v>778</v>
      </c>
      <c r="AH33" s="5">
        <v>870</v>
      </c>
      <c r="AI33" s="4">
        <v>3143</v>
      </c>
      <c r="AJ33" s="5">
        <v>1430</v>
      </c>
      <c r="AK33" s="5">
        <v>1713</v>
      </c>
      <c r="AL33" s="4">
        <v>1186</v>
      </c>
      <c r="AM33" s="5">
        <v>585</v>
      </c>
      <c r="AN33" s="5">
        <v>601</v>
      </c>
      <c r="AO33" s="4">
        <v>1437</v>
      </c>
      <c r="AP33" s="5">
        <v>740</v>
      </c>
      <c r="AQ33" s="5">
        <v>697</v>
      </c>
      <c r="AR33" s="4">
        <v>1736</v>
      </c>
      <c r="AS33" s="5">
        <v>856</v>
      </c>
      <c r="AT33" s="5">
        <v>880</v>
      </c>
      <c r="AU33" s="4">
        <v>669</v>
      </c>
      <c r="AV33" s="5">
        <v>307</v>
      </c>
      <c r="AW33" s="5">
        <v>362</v>
      </c>
      <c r="AX33" s="4">
        <v>945</v>
      </c>
      <c r="AY33" s="5">
        <v>414</v>
      </c>
      <c r="AZ33" s="5">
        <v>531</v>
      </c>
      <c r="BA33" s="4">
        <v>937</v>
      </c>
      <c r="BB33" s="5">
        <v>384</v>
      </c>
      <c r="BC33" s="5">
        <v>553</v>
      </c>
      <c r="BD33" s="4">
        <v>5073</v>
      </c>
      <c r="BE33" s="5">
        <v>2097</v>
      </c>
      <c r="BF33" s="5">
        <v>2976</v>
      </c>
      <c r="BG33" s="4">
        <v>6482</v>
      </c>
      <c r="BH33" s="5">
        <v>2714</v>
      </c>
      <c r="BI33" s="5">
        <v>3768</v>
      </c>
      <c r="BJ33" s="4">
        <v>7685</v>
      </c>
      <c r="BK33" s="5">
        <v>3329</v>
      </c>
      <c r="BL33" s="5">
        <v>4356</v>
      </c>
      <c r="BM33" s="4">
        <v>26</v>
      </c>
      <c r="BN33" s="5">
        <v>17</v>
      </c>
      <c r="BO33" s="5">
        <v>9</v>
      </c>
      <c r="BP33" s="4">
        <v>56</v>
      </c>
      <c r="BQ33" s="5">
        <v>39</v>
      </c>
      <c r="BR33" s="5">
        <v>17</v>
      </c>
      <c r="BS33" s="4">
        <v>94</v>
      </c>
      <c r="BT33" s="5">
        <v>62</v>
      </c>
      <c r="BU33" s="5">
        <v>32</v>
      </c>
      <c r="BV33" s="4">
        <v>493</v>
      </c>
      <c r="BW33" s="5">
        <v>271</v>
      </c>
      <c r="BX33" s="5">
        <v>222</v>
      </c>
      <c r="BY33" s="4">
        <v>787</v>
      </c>
      <c r="BZ33" s="5">
        <v>417</v>
      </c>
      <c r="CA33" s="5">
        <v>370</v>
      </c>
      <c r="CB33" s="4">
        <v>1067</v>
      </c>
      <c r="CC33" s="5">
        <v>565</v>
      </c>
      <c r="CD33" s="5">
        <v>502</v>
      </c>
    </row>
    <row r="34" spans="1:82" x14ac:dyDescent="0.25">
      <c r="A34" s="20" t="s">
        <v>53</v>
      </c>
      <c r="B34" s="16">
        <f t="shared" si="1"/>
        <v>8028</v>
      </c>
      <c r="C34" s="17">
        <f t="shared" si="2"/>
        <v>3367</v>
      </c>
      <c r="D34" s="17">
        <f t="shared" si="3"/>
        <v>4661</v>
      </c>
      <c r="E34" s="16">
        <f t="shared" si="4"/>
        <v>10587</v>
      </c>
      <c r="F34" s="17">
        <f t="shared" si="5"/>
        <v>4584</v>
      </c>
      <c r="G34" s="17">
        <f t="shared" si="6"/>
        <v>6003</v>
      </c>
      <c r="H34" s="16">
        <f t="shared" si="7"/>
        <v>13634</v>
      </c>
      <c r="I34" s="17">
        <f t="shared" si="8"/>
        <v>6010</v>
      </c>
      <c r="J34" s="17">
        <f t="shared" si="9"/>
        <v>7624</v>
      </c>
      <c r="K34" s="4">
        <v>736</v>
      </c>
      <c r="L34" s="5">
        <v>308</v>
      </c>
      <c r="M34" s="5">
        <v>428</v>
      </c>
      <c r="N34" s="4">
        <v>914</v>
      </c>
      <c r="O34" s="5">
        <v>383</v>
      </c>
      <c r="P34" s="5">
        <v>531</v>
      </c>
      <c r="Q34" s="4">
        <v>1163</v>
      </c>
      <c r="R34" s="5">
        <v>494</v>
      </c>
      <c r="S34" s="5">
        <v>669</v>
      </c>
      <c r="T34" s="4">
        <v>945</v>
      </c>
      <c r="U34" s="5">
        <v>412</v>
      </c>
      <c r="V34" s="5">
        <v>533</v>
      </c>
      <c r="W34" s="4">
        <v>1307</v>
      </c>
      <c r="X34" s="5">
        <v>564</v>
      </c>
      <c r="Y34" s="5">
        <v>743</v>
      </c>
      <c r="Z34" s="4">
        <v>1603</v>
      </c>
      <c r="AA34" s="5">
        <v>714</v>
      </c>
      <c r="AB34" s="5">
        <v>889</v>
      </c>
      <c r="AC34" s="4">
        <v>598</v>
      </c>
      <c r="AD34" s="5">
        <v>270</v>
      </c>
      <c r="AE34" s="5">
        <v>328</v>
      </c>
      <c r="AF34" s="4">
        <v>989</v>
      </c>
      <c r="AG34" s="5">
        <v>454</v>
      </c>
      <c r="AH34" s="5">
        <v>535</v>
      </c>
      <c r="AI34" s="4">
        <v>1860</v>
      </c>
      <c r="AJ34" s="5">
        <v>849</v>
      </c>
      <c r="AK34" s="5">
        <v>1011</v>
      </c>
      <c r="AL34" s="4">
        <v>811</v>
      </c>
      <c r="AM34" s="5">
        <v>430</v>
      </c>
      <c r="AN34" s="5">
        <v>381</v>
      </c>
      <c r="AO34" s="4">
        <v>1143</v>
      </c>
      <c r="AP34" s="5">
        <v>553</v>
      </c>
      <c r="AQ34" s="5">
        <v>590</v>
      </c>
      <c r="AR34" s="4">
        <v>1454</v>
      </c>
      <c r="AS34" s="5">
        <v>744</v>
      </c>
      <c r="AT34" s="5">
        <v>710</v>
      </c>
      <c r="AU34" s="4">
        <v>472</v>
      </c>
      <c r="AV34" s="5">
        <v>240</v>
      </c>
      <c r="AW34" s="5">
        <v>232</v>
      </c>
      <c r="AX34" s="4">
        <v>629</v>
      </c>
      <c r="AY34" s="5">
        <v>288</v>
      </c>
      <c r="AZ34" s="5">
        <v>341</v>
      </c>
      <c r="BA34" s="4">
        <v>884</v>
      </c>
      <c r="BB34" s="5">
        <v>384</v>
      </c>
      <c r="BC34" s="5">
        <v>500</v>
      </c>
      <c r="BD34" s="4">
        <v>4099</v>
      </c>
      <c r="BE34" s="5">
        <v>1520</v>
      </c>
      <c r="BF34" s="5">
        <v>2579</v>
      </c>
      <c r="BG34" s="4">
        <v>5136</v>
      </c>
      <c r="BH34" s="5">
        <v>2083</v>
      </c>
      <c r="BI34" s="5">
        <v>3053</v>
      </c>
      <c r="BJ34" s="4">
        <v>5909</v>
      </c>
      <c r="BK34" s="5">
        <v>2420</v>
      </c>
      <c r="BL34" s="5">
        <v>3489</v>
      </c>
      <c r="BM34" s="4">
        <v>20</v>
      </c>
      <c r="BN34" s="5">
        <v>10</v>
      </c>
      <c r="BO34" s="5">
        <v>10</v>
      </c>
      <c r="BP34" s="4">
        <v>23</v>
      </c>
      <c r="BQ34" s="5">
        <v>15</v>
      </c>
      <c r="BR34" s="5">
        <v>8</v>
      </c>
      <c r="BS34" s="4">
        <v>51</v>
      </c>
      <c r="BT34" s="5">
        <v>35</v>
      </c>
      <c r="BU34" s="5">
        <v>16</v>
      </c>
      <c r="BV34" s="4">
        <v>347</v>
      </c>
      <c r="BW34" s="5">
        <v>177</v>
      </c>
      <c r="BX34" s="5">
        <v>170</v>
      </c>
      <c r="BY34" s="4">
        <v>446</v>
      </c>
      <c r="BZ34" s="5">
        <v>244</v>
      </c>
      <c r="CA34" s="5">
        <v>202</v>
      </c>
      <c r="CB34" s="4">
        <v>710</v>
      </c>
      <c r="CC34" s="5">
        <v>370</v>
      </c>
      <c r="CD34" s="5">
        <v>340</v>
      </c>
    </row>
    <row r="35" spans="1:82" x14ac:dyDescent="0.25">
      <c r="A35" s="20" t="s">
        <v>54</v>
      </c>
      <c r="B35" s="16">
        <f t="shared" si="1"/>
        <v>5667</v>
      </c>
      <c r="C35" s="17">
        <f t="shared" si="2"/>
        <v>2449</v>
      </c>
      <c r="D35" s="17">
        <f t="shared" si="3"/>
        <v>3218</v>
      </c>
      <c r="E35" s="16">
        <f t="shared" si="4"/>
        <v>7856</v>
      </c>
      <c r="F35" s="17">
        <f t="shared" si="5"/>
        <v>3210</v>
      </c>
      <c r="G35" s="17">
        <f t="shared" si="6"/>
        <v>4646</v>
      </c>
      <c r="H35" s="16">
        <f t="shared" si="7"/>
        <v>10627</v>
      </c>
      <c r="I35" s="17">
        <f t="shared" si="8"/>
        <v>4487</v>
      </c>
      <c r="J35" s="17">
        <f t="shared" si="9"/>
        <v>6140</v>
      </c>
      <c r="K35" s="4">
        <v>502</v>
      </c>
      <c r="L35" s="5">
        <v>225</v>
      </c>
      <c r="M35" s="5">
        <v>277</v>
      </c>
      <c r="N35" s="4">
        <v>678</v>
      </c>
      <c r="O35" s="5">
        <v>278</v>
      </c>
      <c r="P35" s="5">
        <v>400</v>
      </c>
      <c r="Q35" s="4">
        <v>827</v>
      </c>
      <c r="R35" s="5">
        <v>343</v>
      </c>
      <c r="S35" s="5">
        <v>484</v>
      </c>
      <c r="T35" s="4">
        <v>521</v>
      </c>
      <c r="U35" s="5">
        <v>234</v>
      </c>
      <c r="V35" s="5">
        <v>287</v>
      </c>
      <c r="W35" s="4">
        <v>919</v>
      </c>
      <c r="X35" s="5">
        <v>384</v>
      </c>
      <c r="Y35" s="5">
        <v>535</v>
      </c>
      <c r="Z35" s="4">
        <v>1249</v>
      </c>
      <c r="AA35" s="5">
        <v>529</v>
      </c>
      <c r="AB35" s="5">
        <v>720</v>
      </c>
      <c r="AC35" s="4">
        <v>392</v>
      </c>
      <c r="AD35" s="5">
        <v>184</v>
      </c>
      <c r="AE35" s="5">
        <v>208</v>
      </c>
      <c r="AF35" s="4">
        <v>618</v>
      </c>
      <c r="AG35" s="5">
        <v>272</v>
      </c>
      <c r="AH35" s="5">
        <v>346</v>
      </c>
      <c r="AI35" s="4">
        <v>1280</v>
      </c>
      <c r="AJ35" s="5">
        <v>584</v>
      </c>
      <c r="AK35" s="5">
        <v>696</v>
      </c>
      <c r="AL35" s="4">
        <v>571</v>
      </c>
      <c r="AM35" s="5">
        <v>319</v>
      </c>
      <c r="AN35" s="5">
        <v>252</v>
      </c>
      <c r="AO35" s="4">
        <v>760</v>
      </c>
      <c r="AP35" s="5">
        <v>395</v>
      </c>
      <c r="AQ35" s="5">
        <v>365</v>
      </c>
      <c r="AR35" s="4">
        <v>1087</v>
      </c>
      <c r="AS35" s="5">
        <v>515</v>
      </c>
      <c r="AT35" s="5">
        <v>572</v>
      </c>
      <c r="AU35" s="4">
        <v>303</v>
      </c>
      <c r="AV35" s="5">
        <v>143</v>
      </c>
      <c r="AW35" s="5">
        <v>160</v>
      </c>
      <c r="AX35" s="4">
        <v>439</v>
      </c>
      <c r="AY35" s="5">
        <v>220</v>
      </c>
      <c r="AZ35" s="5">
        <v>219</v>
      </c>
      <c r="BA35" s="4">
        <v>554</v>
      </c>
      <c r="BB35" s="5">
        <v>253</v>
      </c>
      <c r="BC35" s="5">
        <v>301</v>
      </c>
      <c r="BD35" s="4">
        <v>3154</v>
      </c>
      <c r="BE35" s="5">
        <v>1229</v>
      </c>
      <c r="BF35" s="5">
        <v>1925</v>
      </c>
      <c r="BG35" s="4">
        <v>4100</v>
      </c>
      <c r="BH35" s="5">
        <v>1492</v>
      </c>
      <c r="BI35" s="5">
        <v>2608</v>
      </c>
      <c r="BJ35" s="4">
        <v>5213</v>
      </c>
      <c r="BK35" s="5">
        <v>2036</v>
      </c>
      <c r="BL35" s="5">
        <v>3177</v>
      </c>
      <c r="BM35" s="4">
        <v>10</v>
      </c>
      <c r="BN35" s="5">
        <v>7</v>
      </c>
      <c r="BO35" s="5">
        <v>3</v>
      </c>
      <c r="BP35" s="4">
        <v>18</v>
      </c>
      <c r="BQ35" s="5">
        <v>9</v>
      </c>
      <c r="BR35" s="5">
        <v>9</v>
      </c>
      <c r="BS35" s="4">
        <v>20</v>
      </c>
      <c r="BT35" s="5">
        <v>13</v>
      </c>
      <c r="BU35" s="5">
        <v>7</v>
      </c>
      <c r="BV35" s="4">
        <v>214</v>
      </c>
      <c r="BW35" s="5">
        <v>108</v>
      </c>
      <c r="BX35" s="5">
        <v>106</v>
      </c>
      <c r="BY35" s="4">
        <v>324</v>
      </c>
      <c r="BZ35" s="5">
        <v>160</v>
      </c>
      <c r="CA35" s="5">
        <v>164</v>
      </c>
      <c r="CB35" s="4">
        <v>397</v>
      </c>
      <c r="CC35" s="5">
        <v>214</v>
      </c>
      <c r="CD35" s="5">
        <v>183</v>
      </c>
    </row>
    <row r="36" spans="1:82" x14ac:dyDescent="0.25">
      <c r="A36" s="20" t="s">
        <v>55</v>
      </c>
      <c r="B36" s="16">
        <f t="shared" si="1"/>
        <v>4165</v>
      </c>
      <c r="C36" s="17">
        <f t="shared" si="2"/>
        <v>1884</v>
      </c>
      <c r="D36" s="17">
        <f t="shared" si="3"/>
        <v>2281</v>
      </c>
      <c r="E36" s="16">
        <f t="shared" si="4"/>
        <v>5430</v>
      </c>
      <c r="F36" s="17">
        <f t="shared" si="5"/>
        <v>2270</v>
      </c>
      <c r="G36" s="17">
        <f t="shared" si="6"/>
        <v>3160</v>
      </c>
      <c r="H36" s="16">
        <f t="shared" si="7"/>
        <v>7581</v>
      </c>
      <c r="I36" s="17">
        <f t="shared" si="8"/>
        <v>2986</v>
      </c>
      <c r="J36" s="17">
        <f t="shared" si="9"/>
        <v>4595</v>
      </c>
      <c r="K36" s="4">
        <v>416</v>
      </c>
      <c r="L36" s="5">
        <v>195</v>
      </c>
      <c r="M36" s="5">
        <v>221</v>
      </c>
      <c r="N36" s="4">
        <v>448</v>
      </c>
      <c r="O36" s="5">
        <v>191</v>
      </c>
      <c r="P36" s="5">
        <v>257</v>
      </c>
      <c r="Q36" s="4">
        <v>596</v>
      </c>
      <c r="R36" s="5">
        <v>238</v>
      </c>
      <c r="S36" s="5">
        <v>358</v>
      </c>
      <c r="T36" s="4">
        <v>344</v>
      </c>
      <c r="U36" s="5">
        <v>163</v>
      </c>
      <c r="V36" s="5">
        <v>181</v>
      </c>
      <c r="W36" s="4">
        <v>490</v>
      </c>
      <c r="X36" s="5">
        <v>211</v>
      </c>
      <c r="Y36" s="5">
        <v>279</v>
      </c>
      <c r="Z36" s="4">
        <v>846</v>
      </c>
      <c r="AA36" s="5">
        <v>343</v>
      </c>
      <c r="AB36" s="5">
        <v>503</v>
      </c>
      <c r="AC36" s="4">
        <v>257</v>
      </c>
      <c r="AD36" s="5">
        <v>123</v>
      </c>
      <c r="AE36" s="5">
        <v>134</v>
      </c>
      <c r="AF36" s="4">
        <v>393</v>
      </c>
      <c r="AG36" s="5">
        <v>179</v>
      </c>
      <c r="AH36" s="5">
        <v>214</v>
      </c>
      <c r="AI36" s="4">
        <v>773</v>
      </c>
      <c r="AJ36" s="5">
        <v>329</v>
      </c>
      <c r="AK36" s="5">
        <v>444</v>
      </c>
      <c r="AL36" s="4">
        <v>364</v>
      </c>
      <c r="AM36" s="5">
        <v>200</v>
      </c>
      <c r="AN36" s="5">
        <v>164</v>
      </c>
      <c r="AO36" s="4">
        <v>513</v>
      </c>
      <c r="AP36" s="5">
        <v>278</v>
      </c>
      <c r="AQ36" s="5">
        <v>235</v>
      </c>
      <c r="AR36" s="4">
        <v>690</v>
      </c>
      <c r="AS36" s="5">
        <v>349</v>
      </c>
      <c r="AT36" s="5">
        <v>341</v>
      </c>
      <c r="AU36" s="4">
        <v>253</v>
      </c>
      <c r="AV36" s="5">
        <v>108</v>
      </c>
      <c r="AW36" s="5">
        <v>145</v>
      </c>
      <c r="AX36" s="4">
        <v>279</v>
      </c>
      <c r="AY36" s="5">
        <v>126</v>
      </c>
      <c r="AZ36" s="5">
        <v>153</v>
      </c>
      <c r="BA36" s="4">
        <v>375</v>
      </c>
      <c r="BB36" s="5">
        <v>184</v>
      </c>
      <c r="BC36" s="5">
        <v>191</v>
      </c>
      <c r="BD36" s="4">
        <v>2387</v>
      </c>
      <c r="BE36" s="5">
        <v>1016</v>
      </c>
      <c r="BF36" s="5">
        <v>1371</v>
      </c>
      <c r="BG36" s="4">
        <v>3081</v>
      </c>
      <c r="BH36" s="5">
        <v>1168</v>
      </c>
      <c r="BI36" s="5">
        <v>1913</v>
      </c>
      <c r="BJ36" s="4">
        <v>4000</v>
      </c>
      <c r="BK36" s="5">
        <v>1399</v>
      </c>
      <c r="BL36" s="5">
        <v>2601</v>
      </c>
      <c r="BM36" s="4">
        <v>6</v>
      </c>
      <c r="BN36" s="5">
        <v>2</v>
      </c>
      <c r="BO36" s="5">
        <v>4</v>
      </c>
      <c r="BP36" s="4">
        <v>9</v>
      </c>
      <c r="BQ36" s="5">
        <v>6</v>
      </c>
      <c r="BR36" s="5">
        <v>3</v>
      </c>
      <c r="BS36" s="4">
        <v>16</v>
      </c>
      <c r="BT36" s="5">
        <v>8</v>
      </c>
      <c r="BU36" s="5">
        <v>8</v>
      </c>
      <c r="BV36" s="4">
        <v>138</v>
      </c>
      <c r="BW36" s="5">
        <v>77</v>
      </c>
      <c r="BX36" s="5">
        <v>61</v>
      </c>
      <c r="BY36" s="4">
        <v>217</v>
      </c>
      <c r="BZ36" s="5">
        <v>111</v>
      </c>
      <c r="CA36" s="5">
        <v>106</v>
      </c>
      <c r="CB36" s="4">
        <v>285</v>
      </c>
      <c r="CC36" s="5">
        <v>136</v>
      </c>
      <c r="CD36" s="5">
        <v>149</v>
      </c>
    </row>
    <row r="37" spans="1:82" x14ac:dyDescent="0.25">
      <c r="A37" s="20" t="s">
        <v>56</v>
      </c>
      <c r="B37" s="16">
        <f t="shared" si="1"/>
        <v>2477</v>
      </c>
      <c r="C37" s="17">
        <f t="shared" si="2"/>
        <v>999</v>
      </c>
      <c r="D37" s="17">
        <f t="shared" si="3"/>
        <v>1478</v>
      </c>
      <c r="E37" s="16">
        <f t="shared" si="4"/>
        <v>3763</v>
      </c>
      <c r="F37" s="17">
        <f t="shared" si="5"/>
        <v>1613</v>
      </c>
      <c r="G37" s="17">
        <f t="shared" si="6"/>
        <v>2150</v>
      </c>
      <c r="H37" s="16">
        <f t="shared" si="7"/>
        <v>4813</v>
      </c>
      <c r="I37" s="17">
        <f t="shared" si="8"/>
        <v>1911</v>
      </c>
      <c r="J37" s="17">
        <f t="shared" si="9"/>
        <v>2902</v>
      </c>
      <c r="K37" s="4">
        <v>243</v>
      </c>
      <c r="L37" s="5">
        <v>85</v>
      </c>
      <c r="M37" s="5">
        <v>158</v>
      </c>
      <c r="N37" s="4">
        <v>351</v>
      </c>
      <c r="O37" s="5">
        <v>155</v>
      </c>
      <c r="P37" s="5">
        <v>196</v>
      </c>
      <c r="Q37" s="4">
        <v>377</v>
      </c>
      <c r="R37" s="5">
        <v>151</v>
      </c>
      <c r="S37" s="5">
        <v>226</v>
      </c>
      <c r="T37" s="4">
        <v>218</v>
      </c>
      <c r="U37" s="5">
        <v>84</v>
      </c>
      <c r="V37" s="5">
        <v>134</v>
      </c>
      <c r="W37" s="4">
        <v>299</v>
      </c>
      <c r="X37" s="5">
        <v>135</v>
      </c>
      <c r="Y37" s="5">
        <v>164</v>
      </c>
      <c r="Z37" s="4">
        <v>409</v>
      </c>
      <c r="AA37" s="5">
        <v>168</v>
      </c>
      <c r="AB37" s="5">
        <v>241</v>
      </c>
      <c r="AC37" s="4">
        <v>148</v>
      </c>
      <c r="AD37" s="5">
        <v>64</v>
      </c>
      <c r="AE37" s="5">
        <v>84</v>
      </c>
      <c r="AF37" s="4">
        <v>247</v>
      </c>
      <c r="AG37" s="5">
        <v>112</v>
      </c>
      <c r="AH37" s="5">
        <v>135</v>
      </c>
      <c r="AI37" s="4">
        <v>410</v>
      </c>
      <c r="AJ37" s="5">
        <v>175</v>
      </c>
      <c r="AK37" s="5">
        <v>235</v>
      </c>
      <c r="AL37" s="4">
        <v>227</v>
      </c>
      <c r="AM37" s="5">
        <v>106</v>
      </c>
      <c r="AN37" s="5">
        <v>121</v>
      </c>
      <c r="AO37" s="4">
        <v>311</v>
      </c>
      <c r="AP37" s="5">
        <v>162</v>
      </c>
      <c r="AQ37" s="5">
        <v>149</v>
      </c>
      <c r="AR37" s="4">
        <v>442</v>
      </c>
      <c r="AS37" s="5">
        <v>229</v>
      </c>
      <c r="AT37" s="5">
        <v>213</v>
      </c>
      <c r="AU37" s="4">
        <v>124</v>
      </c>
      <c r="AV37" s="5">
        <v>44</v>
      </c>
      <c r="AW37" s="5">
        <v>80</v>
      </c>
      <c r="AX37" s="4">
        <v>220</v>
      </c>
      <c r="AY37" s="5">
        <v>88</v>
      </c>
      <c r="AZ37" s="5">
        <v>132</v>
      </c>
      <c r="BA37" s="4">
        <v>234</v>
      </c>
      <c r="BB37" s="5">
        <v>100</v>
      </c>
      <c r="BC37" s="5">
        <v>134</v>
      </c>
      <c r="BD37" s="4">
        <v>1445</v>
      </c>
      <c r="BE37" s="5">
        <v>583</v>
      </c>
      <c r="BF37" s="5">
        <v>862</v>
      </c>
      <c r="BG37" s="4">
        <v>2199</v>
      </c>
      <c r="BH37" s="5">
        <v>887</v>
      </c>
      <c r="BI37" s="5">
        <v>1312</v>
      </c>
      <c r="BJ37" s="4">
        <v>2748</v>
      </c>
      <c r="BK37" s="5">
        <v>991</v>
      </c>
      <c r="BL37" s="5">
        <v>1757</v>
      </c>
      <c r="BM37" s="4">
        <v>4</v>
      </c>
      <c r="BN37" s="5">
        <v>1</v>
      </c>
      <c r="BO37" s="5">
        <v>3</v>
      </c>
      <c r="BP37" s="4">
        <v>6</v>
      </c>
      <c r="BQ37" s="5">
        <v>2</v>
      </c>
      <c r="BR37" s="5">
        <v>4</v>
      </c>
      <c r="BS37" s="4">
        <v>8</v>
      </c>
      <c r="BT37" s="5">
        <v>5</v>
      </c>
      <c r="BU37" s="5">
        <v>3</v>
      </c>
      <c r="BV37" s="4">
        <v>68</v>
      </c>
      <c r="BW37" s="5">
        <v>32</v>
      </c>
      <c r="BX37" s="5">
        <v>36</v>
      </c>
      <c r="BY37" s="4">
        <v>130</v>
      </c>
      <c r="BZ37" s="5">
        <v>72</v>
      </c>
      <c r="CA37" s="5">
        <v>58</v>
      </c>
      <c r="CB37" s="4">
        <v>185</v>
      </c>
      <c r="CC37" s="5">
        <v>92</v>
      </c>
      <c r="CD37" s="5">
        <v>93</v>
      </c>
    </row>
    <row r="38" spans="1:82" x14ac:dyDescent="0.25">
      <c r="A38" s="20" t="s">
        <v>57</v>
      </c>
      <c r="B38" s="16">
        <f t="shared" si="1"/>
        <v>1500</v>
      </c>
      <c r="C38" s="17">
        <f t="shared" si="2"/>
        <v>550</v>
      </c>
      <c r="D38" s="17">
        <f t="shared" si="3"/>
        <v>950</v>
      </c>
      <c r="E38" s="16">
        <f t="shared" si="4"/>
        <v>1746</v>
      </c>
      <c r="F38" s="17">
        <f t="shared" si="5"/>
        <v>658</v>
      </c>
      <c r="G38" s="17">
        <f t="shared" si="6"/>
        <v>1088</v>
      </c>
      <c r="H38" s="16">
        <f t="shared" si="7"/>
        <v>3090</v>
      </c>
      <c r="I38" s="17">
        <f t="shared" si="8"/>
        <v>1241</v>
      </c>
      <c r="J38" s="17">
        <f t="shared" si="9"/>
        <v>1849</v>
      </c>
      <c r="K38" s="4">
        <v>157</v>
      </c>
      <c r="L38" s="5">
        <v>58</v>
      </c>
      <c r="M38" s="5">
        <v>99</v>
      </c>
      <c r="N38" s="4">
        <v>210</v>
      </c>
      <c r="O38" s="5">
        <v>70</v>
      </c>
      <c r="P38" s="5">
        <v>140</v>
      </c>
      <c r="Q38" s="4">
        <v>268</v>
      </c>
      <c r="R38" s="5">
        <v>110</v>
      </c>
      <c r="S38" s="5">
        <v>158</v>
      </c>
      <c r="T38" s="4">
        <v>113</v>
      </c>
      <c r="U38" s="5">
        <v>38</v>
      </c>
      <c r="V38" s="5">
        <v>75</v>
      </c>
      <c r="W38" s="4">
        <v>180</v>
      </c>
      <c r="X38" s="5">
        <v>62</v>
      </c>
      <c r="Y38" s="5">
        <v>118</v>
      </c>
      <c r="Z38" s="4">
        <v>228</v>
      </c>
      <c r="AA38" s="5">
        <v>97</v>
      </c>
      <c r="AB38" s="5">
        <v>131</v>
      </c>
      <c r="AC38" s="4">
        <v>94</v>
      </c>
      <c r="AD38" s="5">
        <v>38</v>
      </c>
      <c r="AE38" s="5">
        <v>56</v>
      </c>
      <c r="AF38" s="4">
        <v>75</v>
      </c>
      <c r="AG38" s="5">
        <v>32</v>
      </c>
      <c r="AH38" s="5">
        <v>43</v>
      </c>
      <c r="AI38" s="4">
        <v>250</v>
      </c>
      <c r="AJ38" s="5">
        <v>106</v>
      </c>
      <c r="AK38" s="5">
        <v>144</v>
      </c>
      <c r="AL38" s="4">
        <v>150</v>
      </c>
      <c r="AM38" s="5">
        <v>63</v>
      </c>
      <c r="AN38" s="5">
        <v>87</v>
      </c>
      <c r="AO38" s="4">
        <v>134</v>
      </c>
      <c r="AP38" s="5">
        <v>58</v>
      </c>
      <c r="AQ38" s="5">
        <v>76</v>
      </c>
      <c r="AR38" s="4">
        <v>245</v>
      </c>
      <c r="AS38" s="5">
        <v>120</v>
      </c>
      <c r="AT38" s="5">
        <v>125</v>
      </c>
      <c r="AU38" s="4">
        <v>71</v>
      </c>
      <c r="AV38" s="5">
        <v>26</v>
      </c>
      <c r="AW38" s="5">
        <v>45</v>
      </c>
      <c r="AX38" s="4">
        <v>112</v>
      </c>
      <c r="AY38" s="5">
        <v>37</v>
      </c>
      <c r="AZ38" s="5">
        <v>75</v>
      </c>
      <c r="BA38" s="4">
        <v>168</v>
      </c>
      <c r="BB38" s="5">
        <v>62</v>
      </c>
      <c r="BC38" s="5">
        <v>106</v>
      </c>
      <c r="BD38" s="4">
        <v>893</v>
      </c>
      <c r="BE38" s="5">
        <v>317</v>
      </c>
      <c r="BF38" s="5">
        <v>576</v>
      </c>
      <c r="BG38" s="4">
        <v>989</v>
      </c>
      <c r="BH38" s="5">
        <v>376</v>
      </c>
      <c r="BI38" s="5">
        <v>613</v>
      </c>
      <c r="BJ38" s="4">
        <v>1822</v>
      </c>
      <c r="BK38" s="5">
        <v>689</v>
      </c>
      <c r="BL38" s="5">
        <v>1133</v>
      </c>
      <c r="BM38" s="4">
        <v>2</v>
      </c>
      <c r="BN38" s="5">
        <v>0</v>
      </c>
      <c r="BO38" s="5">
        <v>2</v>
      </c>
      <c r="BP38" s="4">
        <v>4</v>
      </c>
      <c r="BQ38" s="5">
        <v>1</v>
      </c>
      <c r="BR38" s="5">
        <v>3</v>
      </c>
      <c r="BS38" s="4">
        <v>6</v>
      </c>
      <c r="BT38" s="5">
        <v>2</v>
      </c>
      <c r="BU38" s="5">
        <v>4</v>
      </c>
      <c r="BV38" s="4">
        <v>20</v>
      </c>
      <c r="BW38" s="5">
        <v>10</v>
      </c>
      <c r="BX38" s="5">
        <v>10</v>
      </c>
      <c r="BY38" s="4">
        <v>42</v>
      </c>
      <c r="BZ38" s="5">
        <v>22</v>
      </c>
      <c r="CA38" s="5">
        <v>20</v>
      </c>
      <c r="CB38" s="4">
        <v>103</v>
      </c>
      <c r="CC38" s="5">
        <v>55</v>
      </c>
      <c r="CD38" s="5">
        <v>48</v>
      </c>
    </row>
    <row r="39" spans="1:82" x14ac:dyDescent="0.25">
      <c r="A39" s="21" t="s">
        <v>58</v>
      </c>
      <c r="B39" s="16">
        <f t="shared" si="1"/>
        <v>1197</v>
      </c>
      <c r="C39" s="17">
        <f t="shared" si="2"/>
        <v>414</v>
      </c>
      <c r="D39" s="17">
        <f t="shared" si="3"/>
        <v>783</v>
      </c>
      <c r="E39" s="16">
        <f t="shared" si="4"/>
        <v>1361</v>
      </c>
      <c r="F39" s="17">
        <f t="shared" si="5"/>
        <v>474</v>
      </c>
      <c r="G39" s="17">
        <f t="shared" si="6"/>
        <v>887</v>
      </c>
      <c r="H39" s="16">
        <f t="shared" si="7"/>
        <v>1951</v>
      </c>
      <c r="I39" s="17">
        <f t="shared" si="8"/>
        <v>667</v>
      </c>
      <c r="J39" s="17">
        <f t="shared" si="9"/>
        <v>1284</v>
      </c>
      <c r="K39" s="4">
        <v>123</v>
      </c>
      <c r="L39" s="5">
        <v>45</v>
      </c>
      <c r="M39" s="5">
        <v>78</v>
      </c>
      <c r="N39" s="4">
        <v>168</v>
      </c>
      <c r="O39" s="5">
        <v>57</v>
      </c>
      <c r="P39" s="5">
        <v>111</v>
      </c>
      <c r="Q39" s="4">
        <v>219</v>
      </c>
      <c r="R39" s="5">
        <v>69</v>
      </c>
      <c r="S39" s="5">
        <v>150</v>
      </c>
      <c r="T39" s="4">
        <v>75</v>
      </c>
      <c r="U39" s="5">
        <v>22</v>
      </c>
      <c r="V39" s="5">
        <v>53</v>
      </c>
      <c r="W39" s="4">
        <v>114</v>
      </c>
      <c r="X39" s="5">
        <v>28</v>
      </c>
      <c r="Y39" s="5">
        <v>86</v>
      </c>
      <c r="Z39" s="4">
        <v>184</v>
      </c>
      <c r="AA39" s="5">
        <v>54</v>
      </c>
      <c r="AB39" s="5">
        <v>130</v>
      </c>
      <c r="AC39" s="4">
        <v>62</v>
      </c>
      <c r="AD39" s="5">
        <v>37</v>
      </c>
      <c r="AE39" s="5">
        <v>25</v>
      </c>
      <c r="AF39" s="4">
        <v>60</v>
      </c>
      <c r="AG39" s="5">
        <v>24</v>
      </c>
      <c r="AH39" s="5">
        <v>36</v>
      </c>
      <c r="AI39" s="4">
        <v>100</v>
      </c>
      <c r="AJ39" s="5">
        <v>38</v>
      </c>
      <c r="AK39" s="5">
        <v>62</v>
      </c>
      <c r="AL39" s="4">
        <v>185</v>
      </c>
      <c r="AM39" s="5">
        <v>54</v>
      </c>
      <c r="AN39" s="5">
        <v>131</v>
      </c>
      <c r="AO39" s="4">
        <v>146</v>
      </c>
      <c r="AP39" s="5">
        <v>52</v>
      </c>
      <c r="AQ39" s="5">
        <v>94</v>
      </c>
      <c r="AR39" s="4">
        <v>153</v>
      </c>
      <c r="AS39" s="5">
        <v>53</v>
      </c>
      <c r="AT39" s="5">
        <v>100</v>
      </c>
      <c r="AU39" s="4">
        <v>69</v>
      </c>
      <c r="AV39" s="5">
        <v>29</v>
      </c>
      <c r="AW39" s="5">
        <v>40</v>
      </c>
      <c r="AX39" s="4">
        <v>89</v>
      </c>
      <c r="AY39" s="5">
        <v>35</v>
      </c>
      <c r="AZ39" s="5">
        <v>54</v>
      </c>
      <c r="BA39" s="4">
        <v>123</v>
      </c>
      <c r="BB39" s="5">
        <v>42</v>
      </c>
      <c r="BC39" s="5">
        <v>81</v>
      </c>
      <c r="BD39" s="4">
        <v>654</v>
      </c>
      <c r="BE39" s="5">
        <v>215</v>
      </c>
      <c r="BF39" s="5">
        <v>439</v>
      </c>
      <c r="BG39" s="4">
        <v>767</v>
      </c>
      <c r="BH39" s="5">
        <v>269</v>
      </c>
      <c r="BI39" s="5">
        <v>498</v>
      </c>
      <c r="BJ39" s="4">
        <v>1135</v>
      </c>
      <c r="BK39" s="5">
        <v>393</v>
      </c>
      <c r="BL39" s="5">
        <v>742</v>
      </c>
      <c r="BM39" s="4">
        <v>1</v>
      </c>
      <c r="BN39" s="5">
        <v>1</v>
      </c>
      <c r="BO39" s="5">
        <v>0</v>
      </c>
      <c r="BP39" s="4">
        <v>6</v>
      </c>
      <c r="BQ39" s="5">
        <v>3</v>
      </c>
      <c r="BR39" s="5">
        <v>3</v>
      </c>
      <c r="BS39" s="4">
        <v>10</v>
      </c>
      <c r="BT39" s="5">
        <v>4</v>
      </c>
      <c r="BU39" s="5">
        <v>6</v>
      </c>
      <c r="BV39" s="4">
        <v>28</v>
      </c>
      <c r="BW39" s="5">
        <v>11</v>
      </c>
      <c r="BX39" s="5">
        <v>17</v>
      </c>
      <c r="BY39" s="4">
        <v>11</v>
      </c>
      <c r="BZ39" s="5">
        <v>6</v>
      </c>
      <c r="CA39" s="5">
        <v>5</v>
      </c>
      <c r="CB39" s="4">
        <v>27</v>
      </c>
      <c r="CC39" s="5">
        <v>14</v>
      </c>
      <c r="CD39" s="5">
        <v>13</v>
      </c>
    </row>
    <row r="40" spans="1:82" x14ac:dyDescent="0.25">
      <c r="A40" s="22" t="s">
        <v>42</v>
      </c>
      <c r="B40" s="18">
        <f t="shared" si="1"/>
        <v>278667</v>
      </c>
      <c r="C40" s="19">
        <f t="shared" si="2"/>
        <v>132130</v>
      </c>
      <c r="D40" s="19">
        <f t="shared" si="3"/>
        <v>146537</v>
      </c>
      <c r="E40" s="18">
        <f t="shared" si="4"/>
        <v>324115</v>
      </c>
      <c r="F40" s="19">
        <f t="shared" si="5"/>
        <v>154832</v>
      </c>
      <c r="G40" s="19">
        <f t="shared" si="6"/>
        <v>169283</v>
      </c>
      <c r="H40" s="18">
        <f t="shared" si="7"/>
        <v>380797</v>
      </c>
      <c r="I40" s="19">
        <f t="shared" si="8"/>
        <v>182684</v>
      </c>
      <c r="J40" s="19">
        <f t="shared" si="9"/>
        <v>198113</v>
      </c>
      <c r="K40" s="6">
        <v>23351</v>
      </c>
      <c r="L40" s="7">
        <v>10788</v>
      </c>
      <c r="M40" s="7">
        <v>12563</v>
      </c>
      <c r="N40" s="6">
        <v>23995</v>
      </c>
      <c r="O40" s="7">
        <v>11122</v>
      </c>
      <c r="P40" s="7">
        <v>12873</v>
      </c>
      <c r="Q40" s="6">
        <v>24019</v>
      </c>
      <c r="R40" s="7">
        <v>11176</v>
      </c>
      <c r="S40" s="7">
        <v>12843</v>
      </c>
      <c r="T40" s="6">
        <v>35891</v>
      </c>
      <c r="U40" s="7">
        <v>17096</v>
      </c>
      <c r="V40" s="7">
        <v>18795</v>
      </c>
      <c r="W40" s="6">
        <v>41332</v>
      </c>
      <c r="X40" s="7">
        <v>19604</v>
      </c>
      <c r="Y40" s="7">
        <v>21728</v>
      </c>
      <c r="Z40" s="6">
        <v>43815</v>
      </c>
      <c r="AA40" s="7">
        <v>20791</v>
      </c>
      <c r="AB40" s="7">
        <v>23024</v>
      </c>
      <c r="AC40" s="6">
        <v>37837</v>
      </c>
      <c r="AD40" s="7">
        <v>18376</v>
      </c>
      <c r="AE40" s="7">
        <v>19461</v>
      </c>
      <c r="AF40" s="6">
        <v>56353</v>
      </c>
      <c r="AG40" s="7">
        <v>27560</v>
      </c>
      <c r="AH40" s="7">
        <v>28793</v>
      </c>
      <c r="AI40" s="6">
        <v>93616</v>
      </c>
      <c r="AJ40" s="7">
        <v>46008</v>
      </c>
      <c r="AK40" s="7">
        <v>47608</v>
      </c>
      <c r="AL40" s="6">
        <v>21484</v>
      </c>
      <c r="AM40" s="7">
        <v>10499</v>
      </c>
      <c r="AN40" s="7">
        <v>10985</v>
      </c>
      <c r="AO40" s="6">
        <v>22330</v>
      </c>
      <c r="AP40" s="7">
        <v>10879</v>
      </c>
      <c r="AQ40" s="7">
        <v>11451</v>
      </c>
      <c r="AR40" s="6">
        <v>23058</v>
      </c>
      <c r="AS40" s="7">
        <v>11178</v>
      </c>
      <c r="AT40" s="7">
        <v>11880</v>
      </c>
      <c r="AU40" s="6">
        <v>16324</v>
      </c>
      <c r="AV40" s="7">
        <v>7793</v>
      </c>
      <c r="AW40" s="7">
        <v>8531</v>
      </c>
      <c r="AX40" s="6">
        <v>16874</v>
      </c>
      <c r="AY40" s="7">
        <v>8059</v>
      </c>
      <c r="AZ40" s="7">
        <v>8815</v>
      </c>
      <c r="BA40" s="6">
        <v>16338</v>
      </c>
      <c r="BB40" s="7">
        <v>7809</v>
      </c>
      <c r="BC40" s="7">
        <v>8529</v>
      </c>
      <c r="BD40" s="6">
        <v>109847</v>
      </c>
      <c r="BE40" s="7">
        <v>49985</v>
      </c>
      <c r="BF40" s="7">
        <v>59862</v>
      </c>
      <c r="BG40" s="6">
        <v>126008</v>
      </c>
      <c r="BH40" s="7">
        <v>58140</v>
      </c>
      <c r="BI40" s="7">
        <v>67868</v>
      </c>
      <c r="BJ40" s="6">
        <v>140560</v>
      </c>
      <c r="BK40" s="7">
        <v>65048</v>
      </c>
      <c r="BL40" s="7">
        <v>75512</v>
      </c>
      <c r="BM40" s="6">
        <v>2541</v>
      </c>
      <c r="BN40" s="7">
        <v>1769</v>
      </c>
      <c r="BO40" s="7">
        <v>772</v>
      </c>
      <c r="BP40" s="6">
        <v>2574</v>
      </c>
      <c r="BQ40" s="7">
        <v>1892</v>
      </c>
      <c r="BR40" s="7">
        <v>682</v>
      </c>
      <c r="BS40" s="6">
        <v>2621</v>
      </c>
      <c r="BT40" s="7">
        <v>2032</v>
      </c>
      <c r="BU40" s="7">
        <v>589</v>
      </c>
      <c r="BV40" s="6">
        <v>31392</v>
      </c>
      <c r="BW40" s="7">
        <v>15824</v>
      </c>
      <c r="BX40" s="7">
        <v>15568</v>
      </c>
      <c r="BY40" s="6">
        <v>34649</v>
      </c>
      <c r="BZ40" s="7">
        <v>17576</v>
      </c>
      <c r="CA40" s="7">
        <v>17073</v>
      </c>
      <c r="CB40" s="6">
        <v>36770</v>
      </c>
      <c r="CC40" s="7">
        <v>18642</v>
      </c>
      <c r="CD40" s="7">
        <v>18128</v>
      </c>
    </row>
    <row r="41" spans="1:82" x14ac:dyDescent="0.25">
      <c r="A41" s="14" t="s">
        <v>65</v>
      </c>
      <c r="B41" s="14"/>
      <c r="C41" s="14"/>
      <c r="D41" s="14"/>
      <c r="E41" s="14"/>
      <c r="F41" s="14"/>
      <c r="G41" s="14"/>
      <c r="H41" s="14"/>
      <c r="I41" s="14"/>
      <c r="J41" s="14"/>
    </row>
    <row r="43" spans="1:82" ht="20.25" x14ac:dyDescent="0.3">
      <c r="A43" s="27" t="s">
        <v>68</v>
      </c>
      <c r="L43" s="2"/>
    </row>
    <row r="44" spans="1:82" x14ac:dyDescent="0.25">
      <c r="A44" s="55" t="str">
        <f>A3</f>
        <v>III Região Centro-Sul</v>
      </c>
      <c r="B44" s="56"/>
      <c r="C44" s="56"/>
      <c r="D44" s="56"/>
      <c r="E44" s="56"/>
      <c r="F44" s="56"/>
      <c r="G44" s="56"/>
      <c r="H44" s="56"/>
      <c r="I44" s="56"/>
      <c r="J44" s="57"/>
      <c r="L44" s="2"/>
    </row>
    <row r="45" spans="1:82" ht="18" customHeight="1" x14ac:dyDescent="0.25">
      <c r="B45" s="62" t="s">
        <v>77</v>
      </c>
      <c r="C45" t="s">
        <v>69</v>
      </c>
      <c r="F45" t="s">
        <v>70</v>
      </c>
      <c r="I45" s="58" t="s">
        <v>71</v>
      </c>
      <c r="J45" s="58"/>
      <c r="L45" s="2"/>
    </row>
    <row r="46" spans="1:82" x14ac:dyDescent="0.25">
      <c r="B46" s="62"/>
      <c r="C46" s="28" t="s">
        <v>72</v>
      </c>
      <c r="D46" s="28" t="s">
        <v>73</v>
      </c>
      <c r="E46" s="28" t="s">
        <v>74</v>
      </c>
      <c r="F46" s="28" t="s">
        <v>42</v>
      </c>
      <c r="G46" s="28" t="s">
        <v>75</v>
      </c>
      <c r="H46" s="28" t="s">
        <v>76</v>
      </c>
      <c r="I46" s="59"/>
      <c r="J46" s="59"/>
      <c r="L46" s="2"/>
    </row>
    <row r="47" spans="1:82" x14ac:dyDescent="0.25">
      <c r="A47">
        <v>2010</v>
      </c>
      <c r="C47" s="29">
        <f>SUM(B6:B20)/B40</f>
        <v>0.23242077461629831</v>
      </c>
      <c r="D47" s="29">
        <f>SUM(B21:B33)/B40</f>
        <v>0.68492142951982116</v>
      </c>
      <c r="E47" s="29">
        <f>SUM(B34:B39)/B40</f>
        <v>8.2657795863880543E-2</v>
      </c>
      <c r="F47" s="29">
        <f>(SUM(B6:B20)+SUM(B34:B39))/SUM(B21:B33)</f>
        <v>0.4600214811515993</v>
      </c>
      <c r="G47" s="29">
        <f>SUM(B6:B20)/SUM(B21:B33)</f>
        <v>0.33933932360568991</v>
      </c>
      <c r="H47" s="29">
        <f>SUM(B34:B39)/SUM(B21:B33)</f>
        <v>0.12068215754590941</v>
      </c>
      <c r="I47" s="60">
        <f>SUM(B34:B39)/SUM(B6:B20)</f>
        <v>0.35563858695652173</v>
      </c>
      <c r="J47" s="60"/>
      <c r="L47" s="2"/>
    </row>
    <row r="48" spans="1:82" x14ac:dyDescent="0.25">
      <c r="A48">
        <v>2015</v>
      </c>
      <c r="B48" s="35">
        <f>(((E40/B40)^(1/5))-1)*100</f>
        <v>3.0677315613955258</v>
      </c>
      <c r="C48" s="29">
        <f>SUM(E6:E20)/E40</f>
        <v>0.20726285423383675</v>
      </c>
      <c r="D48" s="29">
        <f>SUM(E21:E33)/E40</f>
        <v>0.697885009950172</v>
      </c>
      <c r="E48" s="29">
        <f>SUM(E34:E39)/E40</f>
        <v>9.4852135815991237E-2</v>
      </c>
      <c r="F48" s="29">
        <f>(SUM(E6:E20)+SUM(E34:E39))/SUM(E21:E33)</f>
        <v>0.43290081566789718</v>
      </c>
      <c r="G48" s="29">
        <f>SUM(E6:E20)/SUM(E21:E33)</f>
        <v>0.29698711288932117</v>
      </c>
      <c r="H48" s="29">
        <f>SUM(E34:E39)/SUM(E21:E33)</f>
        <v>0.13591370277857601</v>
      </c>
      <c r="I48" s="60">
        <f>SUM(E34:E39)/SUM(E6:E20)</f>
        <v>0.4576417523854891</v>
      </c>
      <c r="J48" s="60"/>
      <c r="L48" s="2"/>
    </row>
    <row r="49" spans="1:12" x14ac:dyDescent="0.25">
      <c r="A49">
        <v>2020</v>
      </c>
      <c r="B49" s="35">
        <f>(((H40/E40)^(1/5))-1)*100</f>
        <v>3.2758736518033071</v>
      </c>
      <c r="C49" s="29">
        <f>SUM(H6:H20)/H40</f>
        <v>0.18494630997618153</v>
      </c>
      <c r="D49" s="29">
        <f>SUM(H21:H33)/H40</f>
        <v>0.70555702907323326</v>
      </c>
      <c r="E49" s="29">
        <f>SUM(H34:H39)/H40</f>
        <v>0.10949666095058522</v>
      </c>
      <c r="F49" s="29">
        <f>(SUM(H6:H20)+SUM(H34:H39))/SUM(H21:H33)</f>
        <v>0.41731987464362014</v>
      </c>
      <c r="G49" s="29">
        <f>SUM(H6:H20)/SUM(H21:H33)</f>
        <v>0.26212808087124173</v>
      </c>
      <c r="H49" s="29">
        <f>SUM(H34:H39)/SUM(H21:H33)</f>
        <v>0.15519179377237843</v>
      </c>
      <c r="I49" s="60">
        <f>SUM(H34:H39)/SUM(H6:H20)</f>
        <v>0.59204566430488303</v>
      </c>
      <c r="J49" s="60"/>
      <c r="L49" s="2"/>
    </row>
    <row r="50" spans="1:12" x14ac:dyDescent="0.25">
      <c r="L50" s="2"/>
    </row>
    <row r="51" spans="1:12" ht="15" customHeight="1" x14ac:dyDescent="0.25">
      <c r="A51" s="64" t="s">
        <v>86</v>
      </c>
      <c r="B51" s="64"/>
      <c r="C51" s="64"/>
      <c r="D51" s="64"/>
      <c r="E51" s="64"/>
      <c r="F51" s="64"/>
      <c r="G51" s="64"/>
      <c r="H51" s="64"/>
      <c r="I51" s="64"/>
      <c r="L51" s="2"/>
    </row>
    <row r="52" spans="1:12" x14ac:dyDescent="0.25">
      <c r="A52" s="64"/>
      <c r="B52" s="64"/>
      <c r="C52" s="64"/>
      <c r="D52" s="64"/>
      <c r="E52" s="64"/>
      <c r="F52" s="64"/>
      <c r="G52" s="64"/>
      <c r="H52" s="64"/>
      <c r="I52" s="64"/>
      <c r="L52" s="2"/>
    </row>
    <row r="53" spans="1:12" x14ac:dyDescent="0.25">
      <c r="A53" s="64"/>
      <c r="B53" s="64"/>
      <c r="C53" s="64"/>
      <c r="D53" s="64"/>
      <c r="E53" s="64"/>
      <c r="F53" s="64"/>
      <c r="G53" s="64"/>
      <c r="H53" s="64"/>
      <c r="I53" s="64"/>
    </row>
    <row r="54" spans="1:12" x14ac:dyDescent="0.25">
      <c r="A54" s="64"/>
      <c r="B54" s="64"/>
      <c r="C54" s="64"/>
      <c r="D54" s="64"/>
      <c r="E54" s="64"/>
      <c r="F54" s="64"/>
      <c r="G54" s="64"/>
      <c r="H54" s="64"/>
      <c r="I54" s="64"/>
    </row>
    <row r="55" spans="1:12" x14ac:dyDescent="0.25">
      <c r="A55" s="64"/>
      <c r="B55" s="64"/>
      <c r="C55" s="64"/>
      <c r="D55" s="64"/>
      <c r="E55" s="64"/>
      <c r="F55" s="64"/>
      <c r="G55" s="64"/>
      <c r="H55" s="64"/>
      <c r="I55" s="64"/>
    </row>
    <row r="58" spans="1:12" ht="20.25" x14ac:dyDescent="0.3">
      <c r="A58" s="27" t="s">
        <v>78</v>
      </c>
    </row>
    <row r="59" spans="1:12" x14ac:dyDescent="0.25">
      <c r="A59" s="55" t="str">
        <f>A3</f>
        <v>III Região Centro-Sul</v>
      </c>
      <c r="B59" s="56"/>
      <c r="C59" s="56"/>
      <c r="D59" s="56"/>
      <c r="E59" s="56"/>
      <c r="F59" s="56"/>
      <c r="G59" s="56"/>
      <c r="H59" s="56"/>
      <c r="I59" s="56"/>
      <c r="J59" s="57"/>
      <c r="K59" s="63" t="s">
        <v>83</v>
      </c>
    </row>
    <row r="60" spans="1:12" x14ac:dyDescent="0.25">
      <c r="A60" s="50" t="s">
        <v>41</v>
      </c>
      <c r="B60" s="52">
        <v>2010</v>
      </c>
      <c r="C60" s="53"/>
      <c r="D60" s="54"/>
      <c r="E60" s="52">
        <v>2015</v>
      </c>
      <c r="F60" s="53"/>
      <c r="G60" s="54"/>
      <c r="H60" s="52">
        <v>2020</v>
      </c>
      <c r="I60" s="53"/>
      <c r="J60" s="54"/>
      <c r="K60" s="63"/>
    </row>
    <row r="61" spans="1:12" x14ac:dyDescent="0.25">
      <c r="A61" s="51"/>
      <c r="B61" s="15" t="s">
        <v>42</v>
      </c>
      <c r="C61" s="15" t="s">
        <v>43</v>
      </c>
      <c r="D61" s="15" t="s">
        <v>44</v>
      </c>
      <c r="E61" s="15" t="s">
        <v>42</v>
      </c>
      <c r="F61" s="15" t="s">
        <v>43</v>
      </c>
      <c r="G61" s="15" t="s">
        <v>44</v>
      </c>
      <c r="H61" s="15" t="s">
        <v>42</v>
      </c>
      <c r="I61" s="15" t="s">
        <v>43</v>
      </c>
      <c r="J61" s="15" t="s">
        <v>44</v>
      </c>
      <c r="K61" s="63"/>
    </row>
    <row r="62" spans="1:12" x14ac:dyDescent="0.25">
      <c r="A62" s="31" t="s">
        <v>79</v>
      </c>
      <c r="B62" s="32">
        <f>SUM(B6:B10)/$B$40</f>
        <v>7.4479575981368437E-2</v>
      </c>
      <c r="C62" s="32">
        <f>SUM(C6:C10)/$B$40*-1</f>
        <v>-3.7865983413895438E-2</v>
      </c>
      <c r="D62" s="32">
        <f t="shared" ref="D62" si="10">SUM(D6:D10)/$B$40</f>
        <v>3.6613592567473006E-2</v>
      </c>
      <c r="E62" s="32">
        <f>SUM(E6:E10)/$E$40</f>
        <v>6.9287135738858127E-2</v>
      </c>
      <c r="F62" s="32">
        <f>SUM(F6:F10)/$E$40*-1</f>
        <v>-3.5552195979821975E-2</v>
      </c>
      <c r="G62" s="32">
        <f t="shared" ref="G62" si="11">SUM(G6:G10)/$E$40</f>
        <v>3.3734939759036145E-2</v>
      </c>
      <c r="H62" s="32">
        <f>SUM(H6:H10)/$H$40</f>
        <v>6.996116040830154E-2</v>
      </c>
      <c r="I62" s="32">
        <f>SUM(I6:I10)/$H$40*-1</f>
        <v>-3.5147335719556617E-2</v>
      </c>
      <c r="J62" s="32">
        <f t="shared" ref="J62" si="12">SUM(J6:J10)/$H$40</f>
        <v>3.4813824688744922E-2</v>
      </c>
      <c r="K62">
        <v>0</v>
      </c>
    </row>
    <row r="63" spans="1:12" x14ac:dyDescent="0.25">
      <c r="A63" s="31" t="s">
        <v>80</v>
      </c>
      <c r="B63" s="32">
        <f>SUM(B11:B15)/$B$40</f>
        <v>7.7694883140091944E-2</v>
      </c>
      <c r="C63" s="32">
        <f>SUM(C11:C15)/$B$40*-1</f>
        <v>-3.9746363939756051E-2</v>
      </c>
      <c r="D63" s="32">
        <f t="shared" ref="D63" si="13">SUM(D11:D15)/$B$40</f>
        <v>3.7948519200335887E-2</v>
      </c>
      <c r="E63" s="32">
        <f>SUM(E11:E15)/$E$40</f>
        <v>6.4307421748453483E-2</v>
      </c>
      <c r="F63" s="32">
        <f>SUM(F11:F15)/$E$40*-1</f>
        <v>-3.2951267297101336E-2</v>
      </c>
      <c r="G63" s="32">
        <f t="shared" ref="G63" si="14">SUM(G11:G15)/$E$40</f>
        <v>3.135615445135214E-2</v>
      </c>
      <c r="H63" s="32">
        <f>SUM(H11:H15)/$H$40</f>
        <v>5.5570290732332453E-2</v>
      </c>
      <c r="I63" s="32">
        <f>SUM(I11:I15)/$H$40*-1</f>
        <v>-2.8561149378802879E-2</v>
      </c>
      <c r="J63" s="32">
        <f t="shared" ref="J63" si="15">SUM(J11:J15)/$H$40</f>
        <v>2.7009141353529571E-2</v>
      </c>
      <c r="K63">
        <v>5</v>
      </c>
    </row>
    <row r="64" spans="1:12" x14ac:dyDescent="0.25">
      <c r="A64" s="31" t="s">
        <v>81</v>
      </c>
      <c r="B64" s="32">
        <f>SUM(B16:B20)/$B$40</f>
        <v>8.0246315494837919E-2</v>
      </c>
      <c r="C64" s="32">
        <f>SUM(C16:C20)/$B$40*-1</f>
        <v>-4.0840860238205455E-2</v>
      </c>
      <c r="D64" s="32">
        <f t="shared" ref="D64" si="16">SUM(D16:D20)/$B$40</f>
        <v>3.9405455256632471E-2</v>
      </c>
      <c r="E64" s="32">
        <f>SUM(E16:E20)/$E$40</f>
        <v>7.3668296746525155E-2</v>
      </c>
      <c r="F64" s="32">
        <f>SUM(F16:F20)/$E$40*-1</f>
        <v>-3.7736605834348923E-2</v>
      </c>
      <c r="G64" s="32">
        <f t="shared" ref="G64" si="17">SUM(G16:G20)/$E$40</f>
        <v>3.5931690912176233E-2</v>
      </c>
      <c r="H64" s="32">
        <f>SUM(H16:H20)/$H$40</f>
        <v>5.9414858835547549E-2</v>
      </c>
      <c r="I64" s="32">
        <f>SUM(I16:I20)/$H$40*-1</f>
        <v>-3.0005488488617296E-2</v>
      </c>
      <c r="J64" s="32">
        <f t="shared" ref="J64" si="18">SUM(J16:J20)/$H$40</f>
        <v>2.9409370346930253E-2</v>
      </c>
      <c r="K64">
        <v>10</v>
      </c>
    </row>
    <row r="65" spans="1:11" x14ac:dyDescent="0.25">
      <c r="A65" s="31" t="s">
        <v>82</v>
      </c>
      <c r="B65" s="32">
        <f>SUM(B21:B25)/$B$40</f>
        <v>8.3253488931233341E-2</v>
      </c>
      <c r="C65" s="32">
        <f>SUM(C21:C25)/$B$40*-1</f>
        <v>-4.0697319740048157E-2</v>
      </c>
      <c r="D65" s="32">
        <f t="shared" ref="D65" si="19">SUM(D21:D25)/$B$40</f>
        <v>4.2556169191185177E-2</v>
      </c>
      <c r="E65" s="32">
        <f>SUM(E21:E25)/$E$40</f>
        <v>7.794147139132715E-2</v>
      </c>
      <c r="F65" s="32">
        <f>SUM(F21:F25)/$E$40*-1</f>
        <v>-3.9445875692269719E-2</v>
      </c>
      <c r="G65" s="32">
        <f t="shared" ref="G65" si="20">SUM(G21:G25)/$E$40</f>
        <v>3.8495595699057431E-2</v>
      </c>
      <c r="H65" s="32">
        <f>SUM(H21:H25)/$H$40</f>
        <v>7.4057831337956972E-2</v>
      </c>
      <c r="I65" s="32">
        <f>SUM(I21:I25)/$H$40*-1</f>
        <v>-3.7487165077455968E-2</v>
      </c>
      <c r="J65" s="32">
        <f t="shared" ref="J65" si="21">SUM(J21:J25)/$H$40</f>
        <v>3.6570666260501004E-2</v>
      </c>
      <c r="K65">
        <v>15</v>
      </c>
    </row>
    <row r="66" spans="1:11" x14ac:dyDescent="0.25">
      <c r="A66" s="31" t="s">
        <v>45</v>
      </c>
      <c r="B66" s="32">
        <f>B26/$B$40</f>
        <v>9.6261846576738544E-2</v>
      </c>
      <c r="C66" s="32">
        <f>C26/$B$40*-1</f>
        <v>-4.6758317274740099E-2</v>
      </c>
      <c r="D66" s="32">
        <f t="shared" ref="D66" si="22">D26/$B$40</f>
        <v>4.9503529301998445E-2</v>
      </c>
      <c r="E66" s="32">
        <f>E26/$E$40</f>
        <v>8.8693827808031103E-2</v>
      </c>
      <c r="F66" s="32">
        <f>F26/$E$40*-1</f>
        <v>-4.3139009302253832E-2</v>
      </c>
      <c r="G66" s="32">
        <f t="shared" ref="G66" si="23">G26/$E$40</f>
        <v>4.5554818505777271E-2</v>
      </c>
      <c r="H66" s="32">
        <f>H26/$H$40</f>
        <v>8.5557396723188475E-2</v>
      </c>
      <c r="I66" s="32">
        <f>I26/$H$40*-1</f>
        <v>-4.2634264450612795E-2</v>
      </c>
      <c r="J66" s="32">
        <f t="shared" ref="J66" si="24">J26/$H$40</f>
        <v>4.292313227257568E-2</v>
      </c>
      <c r="K66">
        <v>20</v>
      </c>
    </row>
    <row r="67" spans="1:11" x14ac:dyDescent="0.25">
      <c r="A67" s="31" t="s">
        <v>46</v>
      </c>
      <c r="B67" s="32">
        <f t="shared" ref="B67:D80" si="25">B27/$B$40</f>
        <v>0.1035070532212282</v>
      </c>
      <c r="C67" s="32">
        <f t="shared" ref="C67:C80" si="26">C27/$B$40*-1</f>
        <v>-4.8739176149310823E-2</v>
      </c>
      <c r="D67" s="32">
        <f t="shared" si="25"/>
        <v>5.4767877071917381E-2</v>
      </c>
      <c r="E67" s="32">
        <f t="shared" ref="E67:G80" si="27">E27/$E$40</f>
        <v>0.10200083303765639</v>
      </c>
      <c r="F67" s="32">
        <f t="shared" ref="F67:F80" si="28">F27/$E$40*-1</f>
        <v>-5.0077904447495485E-2</v>
      </c>
      <c r="G67" s="32">
        <f t="shared" si="27"/>
        <v>5.1922928590160899E-2</v>
      </c>
      <c r="H67" s="32">
        <f t="shared" ref="H67:J80" si="29">H27/$H$40</f>
        <v>9.2106818068419652E-2</v>
      </c>
      <c r="I67" s="32">
        <f t="shared" ref="I67:I80" si="30">I27/$H$40*-1</f>
        <v>-4.5076510581753534E-2</v>
      </c>
      <c r="J67" s="32">
        <f t="shared" si="29"/>
        <v>4.7030307486666124E-2</v>
      </c>
      <c r="K67">
        <v>25</v>
      </c>
    </row>
    <row r="68" spans="1:11" x14ac:dyDescent="0.25">
      <c r="A68" s="31" t="s">
        <v>47</v>
      </c>
      <c r="B68" s="32">
        <f t="shared" si="25"/>
        <v>9.4761848370994772E-2</v>
      </c>
      <c r="C68" s="32">
        <f t="shared" si="26"/>
        <v>-4.3557364165832335E-2</v>
      </c>
      <c r="D68" s="32">
        <f t="shared" si="25"/>
        <v>5.1204484205162437E-2</v>
      </c>
      <c r="E68" s="32">
        <f t="shared" si="27"/>
        <v>0.10276907887632476</v>
      </c>
      <c r="F68" s="32">
        <f t="shared" si="28"/>
        <v>-4.8920907702512999E-2</v>
      </c>
      <c r="G68" s="32">
        <f t="shared" si="27"/>
        <v>5.3848171173811764E-2</v>
      </c>
      <c r="H68" s="32">
        <f t="shared" si="29"/>
        <v>0.10203336685950783</v>
      </c>
      <c r="I68" s="32">
        <f t="shared" si="30"/>
        <v>-5.0559747056830806E-2</v>
      </c>
      <c r="J68" s="32">
        <f t="shared" si="29"/>
        <v>5.147361980267702E-2</v>
      </c>
      <c r="K68">
        <v>30</v>
      </c>
    </row>
    <row r="69" spans="1:11" x14ac:dyDescent="0.25">
      <c r="A69" s="31" t="s">
        <v>48</v>
      </c>
      <c r="B69" s="32">
        <f t="shared" si="25"/>
        <v>8.0353970868455901E-2</v>
      </c>
      <c r="C69" s="32">
        <f t="shared" si="26"/>
        <v>-3.7069333649122432E-2</v>
      </c>
      <c r="D69" s="32">
        <f t="shared" si="25"/>
        <v>4.3284637219333469E-2</v>
      </c>
      <c r="E69" s="32">
        <f t="shared" si="27"/>
        <v>8.718201872792064E-2</v>
      </c>
      <c r="F69" s="32">
        <f t="shared" si="28"/>
        <v>-4.0275828024003826E-2</v>
      </c>
      <c r="G69" s="32">
        <f t="shared" si="27"/>
        <v>4.6906190703916821E-2</v>
      </c>
      <c r="H69" s="32">
        <f t="shared" si="29"/>
        <v>0.10079648736728493</v>
      </c>
      <c r="I69" s="32">
        <f t="shared" si="30"/>
        <v>-4.841949910319672E-2</v>
      </c>
      <c r="J69" s="32">
        <f t="shared" si="29"/>
        <v>5.2376988264088216E-2</v>
      </c>
      <c r="K69">
        <v>35</v>
      </c>
    </row>
    <row r="70" spans="1:11" x14ac:dyDescent="0.25">
      <c r="A70" s="31" t="s">
        <v>49</v>
      </c>
      <c r="B70" s="32">
        <f t="shared" si="25"/>
        <v>7.3209242572676345E-2</v>
      </c>
      <c r="C70" s="32">
        <f t="shared" si="26"/>
        <v>-3.4421011458120265E-2</v>
      </c>
      <c r="D70" s="32">
        <f t="shared" si="25"/>
        <v>3.8788231114556086E-2</v>
      </c>
      <c r="E70" s="32">
        <f t="shared" si="27"/>
        <v>7.2523641300155803E-2</v>
      </c>
      <c r="F70" s="32">
        <f t="shared" si="28"/>
        <v>-3.3586844175678386E-2</v>
      </c>
      <c r="G70" s="32">
        <f t="shared" si="27"/>
        <v>3.8936797124477424E-2</v>
      </c>
      <c r="H70" s="32">
        <f t="shared" si="29"/>
        <v>8.441768186198946E-2</v>
      </c>
      <c r="I70" s="32">
        <f t="shared" si="30"/>
        <v>-3.938056234686723E-2</v>
      </c>
      <c r="J70" s="32">
        <f t="shared" si="29"/>
        <v>4.503711951512223E-2</v>
      </c>
      <c r="K70">
        <v>40</v>
      </c>
    </row>
    <row r="71" spans="1:11" x14ac:dyDescent="0.25">
      <c r="A71" s="31" t="s">
        <v>50</v>
      </c>
      <c r="B71" s="32">
        <f t="shared" si="25"/>
        <v>6.4033416227971013E-2</v>
      </c>
      <c r="C71" s="32">
        <f t="shared" si="26"/>
        <v>-2.9397094022614804E-2</v>
      </c>
      <c r="D71" s="32">
        <f t="shared" si="25"/>
        <v>3.4636322205356215E-2</v>
      </c>
      <c r="E71" s="32">
        <f t="shared" si="27"/>
        <v>6.4986193172176548E-2</v>
      </c>
      <c r="F71" s="32">
        <f t="shared" si="28"/>
        <v>-3.0390447834873425E-2</v>
      </c>
      <c r="G71" s="32">
        <f t="shared" si="27"/>
        <v>3.459574533730312E-2</v>
      </c>
      <c r="H71" s="32">
        <f t="shared" si="29"/>
        <v>6.2944298405712223E-2</v>
      </c>
      <c r="I71" s="32">
        <f t="shared" si="30"/>
        <v>-2.9204536800447482E-2</v>
      </c>
      <c r="J71" s="32">
        <f t="shared" si="29"/>
        <v>3.3739761605264748E-2</v>
      </c>
      <c r="K71">
        <v>45</v>
      </c>
    </row>
    <row r="72" spans="1:11" x14ac:dyDescent="0.25">
      <c r="A72" s="31" t="s">
        <v>51</v>
      </c>
      <c r="B72" s="32">
        <f t="shared" si="25"/>
        <v>5.1326493628596141E-2</v>
      </c>
      <c r="C72" s="32">
        <f t="shared" si="26"/>
        <v>-2.3472459961172296E-2</v>
      </c>
      <c r="D72" s="32">
        <f t="shared" si="25"/>
        <v>2.7854033667423842E-2</v>
      </c>
      <c r="E72" s="32">
        <f t="shared" si="27"/>
        <v>5.6884130632645823E-2</v>
      </c>
      <c r="F72" s="32">
        <f t="shared" si="28"/>
        <v>-2.5947580334140661E-2</v>
      </c>
      <c r="G72" s="32">
        <f t="shared" si="27"/>
        <v>3.0936550298505162E-2</v>
      </c>
      <c r="H72" s="32">
        <f t="shared" si="29"/>
        <v>5.5635942510051287E-2</v>
      </c>
      <c r="I72" s="32">
        <f t="shared" si="30"/>
        <v>-2.6108398963227128E-2</v>
      </c>
      <c r="J72" s="32">
        <f t="shared" si="29"/>
        <v>2.9527543546824162E-2</v>
      </c>
      <c r="K72">
        <v>50</v>
      </c>
    </row>
    <row r="73" spans="1:11" x14ac:dyDescent="0.25">
      <c r="A73" s="31" t="s">
        <v>52</v>
      </c>
      <c r="B73" s="32">
        <f t="shared" si="25"/>
        <v>3.8214069121926889E-2</v>
      </c>
      <c r="C73" s="32">
        <f t="shared" si="26"/>
        <v>-1.6909070682929805E-2</v>
      </c>
      <c r="D73" s="32">
        <f t="shared" si="25"/>
        <v>2.1304998438997084E-2</v>
      </c>
      <c r="E73" s="32">
        <f t="shared" si="27"/>
        <v>4.490381500393379E-2</v>
      </c>
      <c r="F73" s="32">
        <f t="shared" si="28"/>
        <v>-2.0162596609228207E-2</v>
      </c>
      <c r="G73" s="32">
        <f t="shared" si="27"/>
        <v>2.4741218394705583E-2</v>
      </c>
      <c r="H73" s="32">
        <f t="shared" si="29"/>
        <v>4.8007205939122423E-2</v>
      </c>
      <c r="I73" s="32">
        <f t="shared" si="30"/>
        <v>-2.1720234140500057E-2</v>
      </c>
      <c r="J73" s="32">
        <f t="shared" si="29"/>
        <v>2.6286971798622362E-2</v>
      </c>
      <c r="K73">
        <v>55</v>
      </c>
    </row>
    <row r="74" spans="1:11" x14ac:dyDescent="0.25">
      <c r="A74" s="31" t="s">
        <v>53</v>
      </c>
      <c r="B74" s="32">
        <f t="shared" si="25"/>
        <v>2.8808577980169881E-2</v>
      </c>
      <c r="C74" s="32">
        <f t="shared" si="26"/>
        <v>-1.2082521432390631E-2</v>
      </c>
      <c r="D74" s="32">
        <f t="shared" si="25"/>
        <v>1.6726056547779249E-2</v>
      </c>
      <c r="E74" s="32">
        <f t="shared" si="27"/>
        <v>3.2664332104345682E-2</v>
      </c>
      <c r="F74" s="32">
        <f t="shared" si="28"/>
        <v>-1.4143128210665967E-2</v>
      </c>
      <c r="G74" s="32">
        <f t="shared" si="27"/>
        <v>1.8521203893679714E-2</v>
      </c>
      <c r="H74" s="32">
        <f t="shared" si="29"/>
        <v>3.5803853496744982E-2</v>
      </c>
      <c r="I74" s="32">
        <f t="shared" si="30"/>
        <v>-1.5782687363608432E-2</v>
      </c>
      <c r="J74" s="32">
        <f t="shared" si="29"/>
        <v>2.0021166133136554E-2</v>
      </c>
      <c r="K74">
        <v>60</v>
      </c>
    </row>
    <row r="75" spans="1:11" x14ac:dyDescent="0.25">
      <c r="A75" s="31" t="s">
        <v>54</v>
      </c>
      <c r="B75" s="32">
        <f t="shared" si="25"/>
        <v>2.0336100076435316E-2</v>
      </c>
      <c r="C75" s="32">
        <f t="shared" si="26"/>
        <v>-8.7882669996806224E-3</v>
      </c>
      <c r="D75" s="32">
        <f t="shared" si="25"/>
        <v>1.1547833076754693E-2</v>
      </c>
      <c r="E75" s="32">
        <f t="shared" si="27"/>
        <v>2.4238310476219861E-2</v>
      </c>
      <c r="F75" s="32">
        <f t="shared" si="28"/>
        <v>-9.9038921370501205E-3</v>
      </c>
      <c r="G75" s="32">
        <f t="shared" si="27"/>
        <v>1.4334418339169739E-2</v>
      </c>
      <c r="H75" s="32">
        <f t="shared" si="29"/>
        <v>2.790725767272326E-2</v>
      </c>
      <c r="I75" s="32">
        <f t="shared" si="30"/>
        <v>-1.1783181064976878E-2</v>
      </c>
      <c r="J75" s="32">
        <f t="shared" si="29"/>
        <v>1.6124076607746386E-2</v>
      </c>
      <c r="K75">
        <v>65</v>
      </c>
    </row>
    <row r="76" spans="1:11" x14ac:dyDescent="0.25">
      <c r="A76" s="31" t="s">
        <v>55</v>
      </c>
      <c r="B76" s="32">
        <f t="shared" si="25"/>
        <v>1.4946154370628743E-2</v>
      </c>
      <c r="C76" s="32">
        <f t="shared" si="26"/>
        <v>-6.7607574632087761E-3</v>
      </c>
      <c r="D76" s="32">
        <f t="shared" si="25"/>
        <v>8.1853969074199666E-3</v>
      </c>
      <c r="E76" s="32">
        <f t="shared" si="27"/>
        <v>1.6753312867346465E-2</v>
      </c>
      <c r="F76" s="32">
        <f t="shared" si="28"/>
        <v>-7.0036869629606776E-3</v>
      </c>
      <c r="G76" s="32">
        <f t="shared" si="27"/>
        <v>9.7496259043857898E-3</v>
      </c>
      <c r="H76" s="32">
        <f t="shared" si="29"/>
        <v>1.9908245075460154E-2</v>
      </c>
      <c r="I76" s="32">
        <f t="shared" si="30"/>
        <v>-7.8414483307378997E-3</v>
      </c>
      <c r="J76" s="32">
        <f t="shared" si="29"/>
        <v>1.2066796744722254E-2</v>
      </c>
      <c r="K76">
        <v>70</v>
      </c>
    </row>
    <row r="77" spans="1:11" x14ac:dyDescent="0.25">
      <c r="A77" s="31" t="s">
        <v>56</v>
      </c>
      <c r="B77" s="32">
        <f t="shared" si="25"/>
        <v>8.8887453483907312E-3</v>
      </c>
      <c r="C77" s="32">
        <f t="shared" si="26"/>
        <v>-3.5849239414785391E-3</v>
      </c>
      <c r="D77" s="32">
        <f t="shared" si="25"/>
        <v>5.3038214069121925E-3</v>
      </c>
      <c r="E77" s="32">
        <f t="shared" si="27"/>
        <v>1.1610076670317633E-2</v>
      </c>
      <c r="F77" s="32">
        <f t="shared" si="28"/>
        <v>-4.9766286657513537E-3</v>
      </c>
      <c r="G77" s="32">
        <f t="shared" si="27"/>
        <v>6.6334480045662806E-3</v>
      </c>
      <c r="H77" s="32">
        <f t="shared" si="29"/>
        <v>1.2639280246430512E-2</v>
      </c>
      <c r="I77" s="32">
        <f t="shared" si="30"/>
        <v>-5.0184218888279057E-3</v>
      </c>
      <c r="J77" s="32">
        <f t="shared" si="29"/>
        <v>7.6208583576026076E-3</v>
      </c>
      <c r="K77">
        <v>75</v>
      </c>
    </row>
    <row r="78" spans="1:11" x14ac:dyDescent="0.25">
      <c r="A78" s="31" t="s">
        <v>57</v>
      </c>
      <c r="B78" s="32">
        <f t="shared" si="25"/>
        <v>5.3827686808987068E-3</v>
      </c>
      <c r="C78" s="32">
        <f t="shared" si="26"/>
        <v>-1.9736818496628593E-3</v>
      </c>
      <c r="D78" s="32">
        <f t="shared" si="25"/>
        <v>3.4090868312358479E-3</v>
      </c>
      <c r="E78" s="32">
        <f t="shared" si="27"/>
        <v>5.3869768446384771E-3</v>
      </c>
      <c r="F78" s="32">
        <f t="shared" si="28"/>
        <v>-2.0301436218626103E-3</v>
      </c>
      <c r="G78" s="32">
        <f t="shared" si="27"/>
        <v>3.3568332227758668E-3</v>
      </c>
      <c r="H78" s="32">
        <f t="shared" si="29"/>
        <v>8.1145597260482618E-3</v>
      </c>
      <c r="I78" s="32">
        <f t="shared" si="30"/>
        <v>-3.2589542459630721E-3</v>
      </c>
      <c r="J78" s="32">
        <f t="shared" si="29"/>
        <v>4.8556054800851902E-3</v>
      </c>
      <c r="K78">
        <v>80</v>
      </c>
    </row>
    <row r="79" spans="1:11" x14ac:dyDescent="0.25">
      <c r="A79" s="34" t="s">
        <v>58</v>
      </c>
      <c r="B79" s="32">
        <f t="shared" si="25"/>
        <v>4.2954494073571686E-3</v>
      </c>
      <c r="C79" s="32">
        <f t="shared" si="26"/>
        <v>-1.4856441559280432E-3</v>
      </c>
      <c r="D79" s="32">
        <f t="shared" si="25"/>
        <v>2.8098052514291252E-3</v>
      </c>
      <c r="E79" s="32">
        <f t="shared" si="27"/>
        <v>4.19912685312312E-3</v>
      </c>
      <c r="F79" s="32">
        <f t="shared" si="28"/>
        <v>-1.4624438856578683E-3</v>
      </c>
      <c r="G79" s="32">
        <f t="shared" si="27"/>
        <v>2.7366829674652514E-3</v>
      </c>
      <c r="H79" s="32">
        <f t="shared" si="29"/>
        <v>5.1234647331780446E-3</v>
      </c>
      <c r="I79" s="32">
        <f t="shared" si="30"/>
        <v>-1.7515894295385731E-3</v>
      </c>
      <c r="J79" s="32">
        <f t="shared" si="29"/>
        <v>3.3718753036394719E-3</v>
      </c>
      <c r="K79">
        <v>85</v>
      </c>
    </row>
    <row r="80" spans="1:11" x14ac:dyDescent="0.25">
      <c r="A80" s="22" t="s">
        <v>42</v>
      </c>
      <c r="B80" s="33">
        <f t="shared" si="25"/>
        <v>1</v>
      </c>
      <c r="C80" s="33">
        <f t="shared" si="26"/>
        <v>-0.47415015053809745</v>
      </c>
      <c r="D80" s="33">
        <f t="shared" si="25"/>
        <v>0.52584984946190261</v>
      </c>
      <c r="E80" s="33">
        <f t="shared" si="27"/>
        <v>1</v>
      </c>
      <c r="F80" s="33">
        <f t="shared" si="28"/>
        <v>-0.47770698671767736</v>
      </c>
      <c r="G80" s="33">
        <f t="shared" si="27"/>
        <v>0.52229301328232258</v>
      </c>
      <c r="H80" s="33">
        <f t="shared" si="29"/>
        <v>1</v>
      </c>
      <c r="I80" s="33">
        <f t="shared" si="30"/>
        <v>-0.47974117443152126</v>
      </c>
      <c r="J80" s="33">
        <f t="shared" si="29"/>
        <v>0.52025882556847869</v>
      </c>
    </row>
  </sheetData>
  <mergeCells count="51">
    <mergeCell ref="N4:P4"/>
    <mergeCell ref="A1:BC1"/>
    <mergeCell ref="A3:J3"/>
    <mergeCell ref="K3:S3"/>
    <mergeCell ref="T3:AB3"/>
    <mergeCell ref="AC3:AK3"/>
    <mergeCell ref="AL3:AT3"/>
    <mergeCell ref="AU3:BC3"/>
    <mergeCell ref="A4:A5"/>
    <mergeCell ref="B4:D4"/>
    <mergeCell ref="E4:G4"/>
    <mergeCell ref="H4:J4"/>
    <mergeCell ref="K4:M4"/>
    <mergeCell ref="AX4:AZ4"/>
    <mergeCell ref="Q4:S4"/>
    <mergeCell ref="T4:V4"/>
    <mergeCell ref="W4:Y4"/>
    <mergeCell ref="Z4:AB4"/>
    <mergeCell ref="AC4:AE4"/>
    <mergeCell ref="AF4:AH4"/>
    <mergeCell ref="A51:I55"/>
    <mergeCell ref="A59:J59"/>
    <mergeCell ref="K59:K61"/>
    <mergeCell ref="A60:A61"/>
    <mergeCell ref="B60:D60"/>
    <mergeCell ref="E60:G60"/>
    <mergeCell ref="H60:J60"/>
    <mergeCell ref="BD3:BL3"/>
    <mergeCell ref="BD4:BF4"/>
    <mergeCell ref="BG4:BI4"/>
    <mergeCell ref="BJ4:BL4"/>
    <mergeCell ref="I49:J49"/>
    <mergeCell ref="BA4:BC4"/>
    <mergeCell ref="A44:J44"/>
    <mergeCell ref="B45:B46"/>
    <mergeCell ref="I45:J46"/>
    <mergeCell ref="I47:J47"/>
    <mergeCell ref="I48:J48"/>
    <mergeCell ref="AI4:AK4"/>
    <mergeCell ref="AL4:AN4"/>
    <mergeCell ref="AO4:AQ4"/>
    <mergeCell ref="AR4:AT4"/>
    <mergeCell ref="AU4:AW4"/>
    <mergeCell ref="BM3:BU3"/>
    <mergeCell ref="BM4:BO4"/>
    <mergeCell ref="BP4:BR4"/>
    <mergeCell ref="BS4:BU4"/>
    <mergeCell ref="BV3:CD3"/>
    <mergeCell ref="BV4:BX4"/>
    <mergeCell ref="BY4:CA4"/>
    <mergeCell ref="CB4:CD4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80"/>
  <sheetViews>
    <sheetView topLeftCell="A49" zoomScaleNormal="100" workbookViewId="0">
      <selection activeCell="B48" sqref="B48:B49"/>
    </sheetView>
  </sheetViews>
  <sheetFormatPr defaultRowHeight="15" x14ac:dyDescent="0.25"/>
  <cols>
    <col min="2" max="2" width="11.85546875" customWidth="1"/>
    <col min="3" max="3" width="9.28515625" bestFit="1" customWidth="1"/>
    <col min="4" max="4" width="10.5703125" bestFit="1" customWidth="1"/>
    <col min="5" max="5" width="8.42578125" customWidth="1"/>
    <col min="6" max="6" width="9.28515625" bestFit="1" customWidth="1"/>
    <col min="7" max="7" width="10.5703125" bestFit="1" customWidth="1"/>
    <col min="8" max="8" width="9.85546875" customWidth="1"/>
    <col min="9" max="9" width="9.28515625" bestFit="1" customWidth="1"/>
    <col min="10" max="10" width="10.5703125" bestFit="1" customWidth="1"/>
    <col min="11" max="11" width="8.42578125" bestFit="1" customWidth="1"/>
    <col min="12" max="12" width="9.28515625" bestFit="1" customWidth="1"/>
    <col min="13" max="13" width="10.5703125" bestFit="1" customWidth="1"/>
    <col min="14" max="14" width="8.42578125" bestFit="1" customWidth="1"/>
    <col min="15" max="15" width="9.28515625" bestFit="1" customWidth="1"/>
    <col min="16" max="16" width="10.5703125" bestFit="1" customWidth="1"/>
    <col min="17" max="17" width="8.42578125" bestFit="1" customWidth="1"/>
    <col min="18" max="18" width="9.28515625" bestFit="1" customWidth="1"/>
    <col min="19" max="19" width="10.5703125" bestFit="1" customWidth="1"/>
    <col min="20" max="20" width="8.140625" customWidth="1"/>
    <col min="21" max="21" width="9.28515625" bestFit="1" customWidth="1"/>
    <col min="22" max="22" width="10.5703125" bestFit="1" customWidth="1"/>
    <col min="23" max="23" width="8.7109375" customWidth="1"/>
    <col min="24" max="24" width="9.28515625" bestFit="1" customWidth="1"/>
    <col min="25" max="25" width="10.5703125" bestFit="1" customWidth="1"/>
    <col min="26" max="26" width="8.28515625" customWidth="1"/>
    <col min="27" max="27" width="9.28515625" bestFit="1" customWidth="1"/>
    <col min="28" max="28" width="10.5703125" bestFit="1" customWidth="1"/>
    <col min="29" max="29" width="8.42578125" bestFit="1" customWidth="1"/>
    <col min="30" max="30" width="9.28515625" bestFit="1" customWidth="1"/>
    <col min="31" max="31" width="10.5703125" bestFit="1" customWidth="1"/>
    <col min="32" max="32" width="8.42578125" bestFit="1" customWidth="1"/>
    <col min="33" max="33" width="9.28515625" bestFit="1" customWidth="1"/>
    <col min="34" max="34" width="10.5703125" bestFit="1" customWidth="1"/>
    <col min="35" max="35" width="8.42578125" bestFit="1" customWidth="1"/>
    <col min="36" max="36" width="9.28515625" bestFit="1" customWidth="1"/>
    <col min="37" max="37" width="10.5703125" bestFit="1" customWidth="1"/>
    <col min="38" max="38" width="8.42578125" bestFit="1" customWidth="1"/>
    <col min="39" max="39" width="9.28515625" bestFit="1" customWidth="1"/>
    <col min="40" max="40" width="10.5703125" bestFit="1" customWidth="1"/>
    <col min="41" max="41" width="8.42578125" bestFit="1" customWidth="1"/>
    <col min="42" max="42" width="9.28515625" bestFit="1" customWidth="1"/>
    <col min="43" max="43" width="10.5703125" bestFit="1" customWidth="1"/>
    <col min="44" max="44" width="8.42578125" bestFit="1" customWidth="1"/>
    <col min="45" max="45" width="9.28515625" bestFit="1" customWidth="1"/>
    <col min="46" max="46" width="10.5703125" bestFit="1" customWidth="1"/>
    <col min="47" max="47" width="8.42578125" bestFit="1" customWidth="1"/>
    <col min="48" max="48" width="9.28515625" bestFit="1" customWidth="1"/>
    <col min="49" max="49" width="10.5703125" bestFit="1" customWidth="1"/>
    <col min="50" max="50" width="8.42578125" bestFit="1" customWidth="1"/>
    <col min="51" max="51" width="9.28515625" bestFit="1" customWidth="1"/>
    <col min="52" max="52" width="10.5703125" bestFit="1" customWidth="1"/>
    <col min="53" max="53" width="8.42578125" bestFit="1" customWidth="1"/>
    <col min="54" max="54" width="9.28515625" bestFit="1" customWidth="1"/>
    <col min="55" max="55" width="10.5703125" bestFit="1" customWidth="1"/>
  </cols>
  <sheetData>
    <row r="1" spans="1:55" ht="49.5" customHeight="1" x14ac:dyDescent="0.25">
      <c r="A1" s="61" t="s">
        <v>97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24"/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24"/>
      <c r="AO1" s="24"/>
      <c r="AP1" s="24"/>
      <c r="AQ1" s="24"/>
      <c r="AR1" s="24"/>
      <c r="AS1" s="24"/>
      <c r="AT1" s="24"/>
      <c r="AU1" s="24"/>
      <c r="AV1" s="24"/>
      <c r="AW1" s="24"/>
      <c r="AX1" s="24"/>
      <c r="AY1" s="24"/>
      <c r="AZ1" s="24"/>
      <c r="BA1" s="24"/>
      <c r="BB1" s="24"/>
      <c r="BC1" s="24"/>
    </row>
    <row r="2" spans="1:55" ht="19.5" customHeight="1" x14ac:dyDescent="0.3">
      <c r="A2" s="27" t="s">
        <v>67</v>
      </c>
      <c r="B2" s="26"/>
      <c r="C2" s="26"/>
      <c r="D2" s="26"/>
      <c r="E2" s="26"/>
      <c r="F2" s="26"/>
      <c r="G2" s="26"/>
      <c r="H2" s="26"/>
      <c r="I2" s="26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23"/>
      <c r="AN2" s="23"/>
      <c r="AO2" s="23"/>
      <c r="AP2" s="23"/>
      <c r="AQ2" s="23"/>
      <c r="AR2" s="23"/>
      <c r="AS2" s="23"/>
      <c r="AT2" s="23"/>
      <c r="AU2" s="23"/>
      <c r="AV2" s="23"/>
      <c r="AW2" s="23"/>
      <c r="AX2" s="23"/>
      <c r="AZ2" s="25"/>
      <c r="BA2" s="25"/>
      <c r="BB2" s="25"/>
      <c r="BC2" s="25"/>
    </row>
    <row r="3" spans="1:55" x14ac:dyDescent="0.25">
      <c r="A3" s="55" t="s">
        <v>98</v>
      </c>
      <c r="B3" s="56"/>
      <c r="C3" s="56"/>
      <c r="D3" s="56"/>
      <c r="E3" s="56"/>
      <c r="F3" s="56"/>
      <c r="G3" s="56"/>
      <c r="H3" s="56"/>
      <c r="I3" s="56"/>
      <c r="J3" s="57"/>
      <c r="K3" s="68" t="s">
        <v>101</v>
      </c>
      <c r="L3" s="69"/>
      <c r="M3" s="69"/>
      <c r="N3" s="69"/>
      <c r="O3" s="69"/>
      <c r="P3" s="69"/>
      <c r="Q3" s="69"/>
      <c r="R3" s="69"/>
      <c r="S3" s="70"/>
      <c r="T3" s="68" t="s">
        <v>102</v>
      </c>
      <c r="U3" s="69"/>
      <c r="V3" s="69"/>
      <c r="W3" s="69"/>
      <c r="X3" s="69"/>
      <c r="Y3" s="69"/>
      <c r="Z3" s="69"/>
      <c r="AA3" s="69"/>
      <c r="AB3" s="69"/>
      <c r="AC3" s="74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</row>
    <row r="4" spans="1:55" x14ac:dyDescent="0.25">
      <c r="A4" s="50" t="s">
        <v>41</v>
      </c>
      <c r="B4" s="52">
        <v>2010</v>
      </c>
      <c r="C4" s="53"/>
      <c r="D4" s="54"/>
      <c r="E4" s="52">
        <v>2015</v>
      </c>
      <c r="F4" s="53"/>
      <c r="G4" s="54"/>
      <c r="H4" s="52">
        <v>2020</v>
      </c>
      <c r="I4" s="53"/>
      <c r="J4" s="54"/>
      <c r="K4" s="65">
        <v>2010</v>
      </c>
      <c r="L4" s="66"/>
      <c r="M4" s="67"/>
      <c r="N4" s="65">
        <v>2015</v>
      </c>
      <c r="O4" s="66"/>
      <c r="P4" s="67"/>
      <c r="Q4" s="65">
        <v>2020</v>
      </c>
      <c r="R4" s="66"/>
      <c r="S4" s="67"/>
      <c r="T4" s="65">
        <v>2010</v>
      </c>
      <c r="U4" s="66"/>
      <c r="V4" s="67"/>
      <c r="W4" s="65">
        <v>2015</v>
      </c>
      <c r="X4" s="66"/>
      <c r="Y4" s="67"/>
      <c r="Z4" s="65">
        <v>2020</v>
      </c>
      <c r="AA4" s="66"/>
      <c r="AB4" s="67"/>
      <c r="AC4" s="74"/>
      <c r="AD4" s="73"/>
      <c r="AE4" s="73"/>
      <c r="AF4" s="73"/>
      <c r="AG4" s="73"/>
      <c r="AH4" s="73"/>
      <c r="AI4" s="73"/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/>
      <c r="AU4" s="73"/>
      <c r="AV4" s="73"/>
      <c r="AW4" s="73"/>
      <c r="AX4" s="73"/>
      <c r="AY4" s="73"/>
      <c r="AZ4" s="73"/>
      <c r="BA4" s="73"/>
      <c r="BB4" s="73"/>
      <c r="BC4" s="73"/>
    </row>
    <row r="5" spans="1:55" x14ac:dyDescent="0.25">
      <c r="A5" s="51"/>
      <c r="B5" s="15" t="s">
        <v>42</v>
      </c>
      <c r="C5" s="15" t="s">
        <v>43</v>
      </c>
      <c r="D5" s="15" t="s">
        <v>44</v>
      </c>
      <c r="E5" s="15" t="s">
        <v>42</v>
      </c>
      <c r="F5" s="15" t="s">
        <v>43</v>
      </c>
      <c r="G5" s="15" t="s">
        <v>44</v>
      </c>
      <c r="H5" s="15" t="s">
        <v>42</v>
      </c>
      <c r="I5" s="15" t="s">
        <v>43</v>
      </c>
      <c r="J5" s="15" t="s">
        <v>44</v>
      </c>
      <c r="K5" s="3" t="s">
        <v>42</v>
      </c>
      <c r="L5" s="3" t="s">
        <v>43</v>
      </c>
      <c r="M5" s="3" t="s">
        <v>44</v>
      </c>
      <c r="N5" s="3" t="s">
        <v>42</v>
      </c>
      <c r="O5" s="3" t="s">
        <v>43</v>
      </c>
      <c r="P5" s="3" t="s">
        <v>44</v>
      </c>
      <c r="Q5" s="3" t="s">
        <v>42</v>
      </c>
      <c r="R5" s="3" t="s">
        <v>43</v>
      </c>
      <c r="S5" s="3" t="s">
        <v>44</v>
      </c>
      <c r="T5" s="3" t="s">
        <v>42</v>
      </c>
      <c r="U5" s="3" t="s">
        <v>43</v>
      </c>
      <c r="V5" s="3" t="s">
        <v>44</v>
      </c>
      <c r="W5" s="3" t="s">
        <v>42</v>
      </c>
      <c r="X5" s="3" t="s">
        <v>43</v>
      </c>
      <c r="Y5" s="3" t="s">
        <v>44</v>
      </c>
      <c r="Z5" s="3" t="s">
        <v>42</v>
      </c>
      <c r="AA5" s="3" t="s">
        <v>43</v>
      </c>
      <c r="AB5" s="3" t="s">
        <v>44</v>
      </c>
      <c r="AC5" s="36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</row>
    <row r="6" spans="1:55" x14ac:dyDescent="0.25">
      <c r="A6" s="20">
        <v>0</v>
      </c>
      <c r="B6" s="16">
        <f>K6+T6</f>
        <v>4097</v>
      </c>
      <c r="C6" s="17">
        <f t="shared" ref="C6:J6" si="0">L6+U6</f>
        <v>2104</v>
      </c>
      <c r="D6" s="17">
        <f t="shared" si="0"/>
        <v>1993</v>
      </c>
      <c r="E6" s="16">
        <f t="shared" si="0"/>
        <v>3977</v>
      </c>
      <c r="F6" s="17">
        <f t="shared" si="0"/>
        <v>2020</v>
      </c>
      <c r="G6" s="17">
        <f t="shared" si="0"/>
        <v>1957</v>
      </c>
      <c r="H6" s="16">
        <f t="shared" si="0"/>
        <v>3635</v>
      </c>
      <c r="I6" s="17">
        <f t="shared" si="0"/>
        <v>1900</v>
      </c>
      <c r="J6" s="17">
        <f t="shared" si="0"/>
        <v>1735</v>
      </c>
      <c r="K6" s="4">
        <v>1969</v>
      </c>
      <c r="L6" s="5">
        <v>991</v>
      </c>
      <c r="M6" s="5">
        <v>978</v>
      </c>
      <c r="N6" s="4">
        <v>1840</v>
      </c>
      <c r="O6" s="5">
        <v>943</v>
      </c>
      <c r="P6" s="5">
        <v>897</v>
      </c>
      <c r="Q6" s="4">
        <v>1650</v>
      </c>
      <c r="R6" s="5">
        <v>857</v>
      </c>
      <c r="S6" s="5">
        <v>793</v>
      </c>
      <c r="T6" s="4">
        <v>2128</v>
      </c>
      <c r="U6" s="5">
        <v>1113</v>
      </c>
      <c r="V6" s="5">
        <v>1015</v>
      </c>
      <c r="W6" s="4">
        <v>2137</v>
      </c>
      <c r="X6" s="5">
        <v>1077</v>
      </c>
      <c r="Y6" s="5">
        <v>1060</v>
      </c>
      <c r="Z6" s="4">
        <v>1985</v>
      </c>
      <c r="AA6" s="5">
        <v>1043</v>
      </c>
      <c r="AB6" s="11">
        <v>942</v>
      </c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</row>
    <row r="7" spans="1:55" x14ac:dyDescent="0.25">
      <c r="A7" s="20">
        <v>1</v>
      </c>
      <c r="B7" s="16">
        <f t="shared" ref="B7:B40" si="1">K7+T7</f>
        <v>4164</v>
      </c>
      <c r="C7" s="17">
        <f t="shared" ref="C7:C40" si="2">L7+U7</f>
        <v>2129</v>
      </c>
      <c r="D7" s="17">
        <f t="shared" ref="D7:D40" si="3">M7+V7</f>
        <v>2035</v>
      </c>
      <c r="E7" s="16">
        <f t="shared" ref="E7:E40" si="4">N7+W7</f>
        <v>3746</v>
      </c>
      <c r="F7" s="17">
        <f t="shared" ref="F7:F40" si="5">O7+X7</f>
        <v>1912</v>
      </c>
      <c r="G7" s="17">
        <f t="shared" ref="G7:G40" si="6">P7+Y7</f>
        <v>1834</v>
      </c>
      <c r="H7" s="16">
        <f t="shared" ref="H7:H40" si="7">Q7+Z7</f>
        <v>3545</v>
      </c>
      <c r="I7" s="17">
        <f t="shared" ref="I7:I40" si="8">R7+AA7</f>
        <v>1847</v>
      </c>
      <c r="J7" s="17">
        <f t="shared" ref="J7:J40" si="9">S7+AB7</f>
        <v>1698</v>
      </c>
      <c r="K7" s="4">
        <v>2021</v>
      </c>
      <c r="L7" s="5">
        <v>1022</v>
      </c>
      <c r="M7" s="5">
        <v>999</v>
      </c>
      <c r="N7" s="4">
        <v>1726</v>
      </c>
      <c r="O7" s="5">
        <v>886</v>
      </c>
      <c r="P7" s="5">
        <v>840</v>
      </c>
      <c r="Q7" s="4">
        <v>1615</v>
      </c>
      <c r="R7" s="5">
        <v>842</v>
      </c>
      <c r="S7" s="5">
        <v>773</v>
      </c>
      <c r="T7" s="4">
        <v>2143</v>
      </c>
      <c r="U7" s="5">
        <v>1107</v>
      </c>
      <c r="V7" s="5">
        <v>1036</v>
      </c>
      <c r="W7" s="4">
        <v>2020</v>
      </c>
      <c r="X7" s="5">
        <v>1026</v>
      </c>
      <c r="Y7" s="5">
        <v>994</v>
      </c>
      <c r="Z7" s="4">
        <v>1930</v>
      </c>
      <c r="AA7" s="5">
        <v>1005</v>
      </c>
      <c r="AB7" s="12">
        <v>925</v>
      </c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</row>
    <row r="8" spans="1:55" x14ac:dyDescent="0.25">
      <c r="A8" s="20">
        <v>2</v>
      </c>
      <c r="B8" s="16">
        <f t="shared" si="1"/>
        <v>4237</v>
      </c>
      <c r="C8" s="17">
        <f t="shared" si="2"/>
        <v>2160</v>
      </c>
      <c r="D8" s="17">
        <f t="shared" si="3"/>
        <v>2077</v>
      </c>
      <c r="E8" s="16">
        <f t="shared" si="4"/>
        <v>3591</v>
      </c>
      <c r="F8" s="17">
        <f t="shared" si="5"/>
        <v>1840</v>
      </c>
      <c r="G8" s="17">
        <f t="shared" si="6"/>
        <v>1751</v>
      </c>
      <c r="H8" s="16">
        <f t="shared" si="7"/>
        <v>3471</v>
      </c>
      <c r="I8" s="17">
        <f t="shared" si="8"/>
        <v>1804</v>
      </c>
      <c r="J8" s="17">
        <f t="shared" si="9"/>
        <v>1667</v>
      </c>
      <c r="K8" s="4">
        <v>2076</v>
      </c>
      <c r="L8" s="5">
        <v>1054</v>
      </c>
      <c r="M8" s="5">
        <v>1022</v>
      </c>
      <c r="N8" s="4">
        <v>1653</v>
      </c>
      <c r="O8" s="5">
        <v>849</v>
      </c>
      <c r="P8" s="5">
        <v>804</v>
      </c>
      <c r="Q8" s="4">
        <v>1586</v>
      </c>
      <c r="R8" s="5">
        <v>829</v>
      </c>
      <c r="S8" s="5">
        <v>757</v>
      </c>
      <c r="T8" s="4">
        <v>2161</v>
      </c>
      <c r="U8" s="5">
        <v>1106</v>
      </c>
      <c r="V8" s="5">
        <v>1055</v>
      </c>
      <c r="W8" s="4">
        <v>1938</v>
      </c>
      <c r="X8" s="5">
        <v>991</v>
      </c>
      <c r="Y8" s="5">
        <v>947</v>
      </c>
      <c r="Z8" s="4">
        <v>1885</v>
      </c>
      <c r="AA8" s="5">
        <v>975</v>
      </c>
      <c r="AB8" s="12">
        <v>910</v>
      </c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</row>
    <row r="9" spans="1:55" x14ac:dyDescent="0.25">
      <c r="A9" s="20">
        <v>3</v>
      </c>
      <c r="B9" s="16">
        <f t="shared" si="1"/>
        <v>4315</v>
      </c>
      <c r="C9" s="17">
        <f t="shared" si="2"/>
        <v>2194</v>
      </c>
      <c r="D9" s="17">
        <f t="shared" si="3"/>
        <v>2121</v>
      </c>
      <c r="E9" s="16">
        <f t="shared" si="4"/>
        <v>3505</v>
      </c>
      <c r="F9" s="17">
        <f t="shared" si="5"/>
        <v>1800</v>
      </c>
      <c r="G9" s="17">
        <f t="shared" si="6"/>
        <v>1705</v>
      </c>
      <c r="H9" s="16">
        <f t="shared" si="7"/>
        <v>3411</v>
      </c>
      <c r="I9" s="17">
        <f t="shared" si="8"/>
        <v>1769</v>
      </c>
      <c r="J9" s="17">
        <f t="shared" si="9"/>
        <v>1642</v>
      </c>
      <c r="K9" s="4">
        <v>2133</v>
      </c>
      <c r="L9" s="5">
        <v>1085</v>
      </c>
      <c r="M9" s="5">
        <v>1048</v>
      </c>
      <c r="N9" s="4">
        <v>1616</v>
      </c>
      <c r="O9" s="5">
        <v>830</v>
      </c>
      <c r="P9" s="5">
        <v>786</v>
      </c>
      <c r="Q9" s="4">
        <v>1563</v>
      </c>
      <c r="R9" s="5">
        <v>818</v>
      </c>
      <c r="S9" s="5">
        <v>745</v>
      </c>
      <c r="T9" s="4">
        <v>2182</v>
      </c>
      <c r="U9" s="5">
        <v>1109</v>
      </c>
      <c r="V9" s="5">
        <v>1073</v>
      </c>
      <c r="W9" s="4">
        <v>1889</v>
      </c>
      <c r="X9" s="5">
        <v>970</v>
      </c>
      <c r="Y9" s="5">
        <v>919</v>
      </c>
      <c r="Z9" s="4">
        <v>1848</v>
      </c>
      <c r="AA9" s="5">
        <v>951</v>
      </c>
      <c r="AB9" s="12">
        <v>897</v>
      </c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</row>
    <row r="10" spans="1:55" x14ac:dyDescent="0.25">
      <c r="A10" s="20">
        <v>4</v>
      </c>
      <c r="B10" s="16">
        <f t="shared" si="1"/>
        <v>4394</v>
      </c>
      <c r="C10" s="17">
        <f t="shared" si="2"/>
        <v>2230</v>
      </c>
      <c r="D10" s="17">
        <f t="shared" si="3"/>
        <v>2164</v>
      </c>
      <c r="E10" s="16">
        <f t="shared" si="4"/>
        <v>3481</v>
      </c>
      <c r="F10" s="17">
        <f t="shared" si="5"/>
        <v>1790</v>
      </c>
      <c r="G10" s="17">
        <f t="shared" si="6"/>
        <v>1691</v>
      </c>
      <c r="H10" s="16">
        <f t="shared" si="7"/>
        <v>3368</v>
      </c>
      <c r="I10" s="17">
        <f t="shared" si="8"/>
        <v>1745</v>
      </c>
      <c r="J10" s="17">
        <f t="shared" si="9"/>
        <v>1623</v>
      </c>
      <c r="K10" s="4">
        <v>2190</v>
      </c>
      <c r="L10" s="5">
        <v>1115</v>
      </c>
      <c r="M10" s="5">
        <v>1075</v>
      </c>
      <c r="N10" s="4">
        <v>1614</v>
      </c>
      <c r="O10" s="5">
        <v>829</v>
      </c>
      <c r="P10" s="5">
        <v>785</v>
      </c>
      <c r="Q10" s="4">
        <v>1548</v>
      </c>
      <c r="R10" s="5">
        <v>811</v>
      </c>
      <c r="S10" s="5">
        <v>737</v>
      </c>
      <c r="T10" s="4">
        <v>2204</v>
      </c>
      <c r="U10" s="5">
        <v>1115</v>
      </c>
      <c r="V10" s="5">
        <v>1089</v>
      </c>
      <c r="W10" s="4">
        <v>1867</v>
      </c>
      <c r="X10" s="5">
        <v>961</v>
      </c>
      <c r="Y10" s="5">
        <v>906</v>
      </c>
      <c r="Z10" s="4">
        <v>1820</v>
      </c>
      <c r="AA10" s="5">
        <v>934</v>
      </c>
      <c r="AB10" s="12">
        <v>886</v>
      </c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</row>
    <row r="11" spans="1:55" x14ac:dyDescent="0.25">
      <c r="A11" s="20">
        <v>5</v>
      </c>
      <c r="B11" s="16">
        <f t="shared" si="1"/>
        <v>4475</v>
      </c>
      <c r="C11" s="17">
        <f t="shared" si="2"/>
        <v>2269</v>
      </c>
      <c r="D11" s="17">
        <f t="shared" si="3"/>
        <v>2206</v>
      </c>
      <c r="E11" s="16">
        <f t="shared" si="4"/>
        <v>3511</v>
      </c>
      <c r="F11" s="17">
        <f t="shared" si="5"/>
        <v>1805</v>
      </c>
      <c r="G11" s="17">
        <f t="shared" si="6"/>
        <v>1706</v>
      </c>
      <c r="H11" s="16">
        <f t="shared" si="7"/>
        <v>3341</v>
      </c>
      <c r="I11" s="17">
        <f t="shared" si="8"/>
        <v>1729</v>
      </c>
      <c r="J11" s="17">
        <f t="shared" si="9"/>
        <v>1612</v>
      </c>
      <c r="K11" s="4">
        <v>2248</v>
      </c>
      <c r="L11" s="5">
        <v>1145</v>
      </c>
      <c r="M11" s="5">
        <v>1103</v>
      </c>
      <c r="N11" s="4">
        <v>1641</v>
      </c>
      <c r="O11" s="5">
        <v>842</v>
      </c>
      <c r="P11" s="5">
        <v>799</v>
      </c>
      <c r="Q11" s="4">
        <v>1540</v>
      </c>
      <c r="R11" s="5">
        <v>807</v>
      </c>
      <c r="S11" s="5">
        <v>733</v>
      </c>
      <c r="T11" s="4">
        <v>2227</v>
      </c>
      <c r="U11" s="5">
        <v>1124</v>
      </c>
      <c r="V11" s="5">
        <v>1103</v>
      </c>
      <c r="W11" s="4">
        <v>1870</v>
      </c>
      <c r="X11" s="5">
        <v>963</v>
      </c>
      <c r="Y11" s="5">
        <v>907</v>
      </c>
      <c r="Z11" s="4">
        <v>1801</v>
      </c>
      <c r="AA11" s="5">
        <v>922</v>
      </c>
      <c r="AB11" s="12">
        <v>879</v>
      </c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</row>
    <row r="12" spans="1:55" x14ac:dyDescent="0.25">
      <c r="A12" s="20">
        <v>6</v>
      </c>
      <c r="B12" s="16">
        <f t="shared" si="1"/>
        <v>4555</v>
      </c>
      <c r="C12" s="17">
        <f t="shared" si="2"/>
        <v>2307</v>
      </c>
      <c r="D12" s="17">
        <f t="shared" si="3"/>
        <v>2248</v>
      </c>
      <c r="E12" s="16">
        <f t="shared" si="4"/>
        <v>3585</v>
      </c>
      <c r="F12" s="17">
        <f t="shared" si="5"/>
        <v>1840</v>
      </c>
      <c r="G12" s="17">
        <f t="shared" si="6"/>
        <v>1745</v>
      </c>
      <c r="H12" s="16">
        <f t="shared" si="7"/>
        <v>3329</v>
      </c>
      <c r="I12" s="17">
        <f t="shared" si="8"/>
        <v>1722</v>
      </c>
      <c r="J12" s="17">
        <f t="shared" si="9"/>
        <v>1607</v>
      </c>
      <c r="K12" s="4">
        <v>2304</v>
      </c>
      <c r="L12" s="5">
        <v>1173</v>
      </c>
      <c r="M12" s="5">
        <v>1131</v>
      </c>
      <c r="N12" s="4">
        <v>1692</v>
      </c>
      <c r="O12" s="5">
        <v>867</v>
      </c>
      <c r="P12" s="5">
        <v>825</v>
      </c>
      <c r="Q12" s="4">
        <v>1541</v>
      </c>
      <c r="R12" s="5">
        <v>807</v>
      </c>
      <c r="S12" s="5">
        <v>734</v>
      </c>
      <c r="T12" s="4">
        <v>2251</v>
      </c>
      <c r="U12" s="5">
        <v>1134</v>
      </c>
      <c r="V12" s="5">
        <v>1117</v>
      </c>
      <c r="W12" s="4">
        <v>1893</v>
      </c>
      <c r="X12" s="5">
        <v>973</v>
      </c>
      <c r="Y12" s="5">
        <v>920</v>
      </c>
      <c r="Z12" s="4">
        <v>1788</v>
      </c>
      <c r="AA12" s="5">
        <v>915</v>
      </c>
      <c r="AB12" s="12">
        <v>873</v>
      </c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</row>
    <row r="13" spans="1:55" x14ac:dyDescent="0.25">
      <c r="A13" s="20">
        <v>7</v>
      </c>
      <c r="B13" s="16">
        <f t="shared" si="1"/>
        <v>4635</v>
      </c>
      <c r="C13" s="17">
        <f t="shared" si="2"/>
        <v>2346</v>
      </c>
      <c r="D13" s="17">
        <f t="shared" si="3"/>
        <v>2289</v>
      </c>
      <c r="E13" s="16">
        <f t="shared" si="4"/>
        <v>3698</v>
      </c>
      <c r="F13" s="17">
        <f t="shared" si="5"/>
        <v>1894</v>
      </c>
      <c r="G13" s="17">
        <f t="shared" si="6"/>
        <v>1804</v>
      </c>
      <c r="H13" s="16">
        <f t="shared" si="7"/>
        <v>3334</v>
      </c>
      <c r="I13" s="17">
        <f t="shared" si="8"/>
        <v>1724</v>
      </c>
      <c r="J13" s="17">
        <f t="shared" si="9"/>
        <v>1610</v>
      </c>
      <c r="K13" s="4">
        <v>2359</v>
      </c>
      <c r="L13" s="5">
        <v>1200</v>
      </c>
      <c r="M13" s="5">
        <v>1159</v>
      </c>
      <c r="N13" s="4">
        <v>1764</v>
      </c>
      <c r="O13" s="5">
        <v>903</v>
      </c>
      <c r="P13" s="5">
        <v>861</v>
      </c>
      <c r="Q13" s="4">
        <v>1550</v>
      </c>
      <c r="R13" s="5">
        <v>811</v>
      </c>
      <c r="S13" s="5">
        <v>739</v>
      </c>
      <c r="T13" s="4">
        <v>2276</v>
      </c>
      <c r="U13" s="5">
        <v>1146</v>
      </c>
      <c r="V13" s="5">
        <v>1130</v>
      </c>
      <c r="W13" s="4">
        <v>1934</v>
      </c>
      <c r="X13" s="5">
        <v>991</v>
      </c>
      <c r="Y13" s="5">
        <v>943</v>
      </c>
      <c r="Z13" s="4">
        <v>1784</v>
      </c>
      <c r="AA13" s="5">
        <v>913</v>
      </c>
      <c r="AB13" s="12">
        <v>871</v>
      </c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</row>
    <row r="14" spans="1:55" x14ac:dyDescent="0.25">
      <c r="A14" s="20">
        <v>8</v>
      </c>
      <c r="B14" s="16">
        <f t="shared" si="1"/>
        <v>4710</v>
      </c>
      <c r="C14" s="17">
        <f t="shared" si="2"/>
        <v>2383</v>
      </c>
      <c r="D14" s="17">
        <f t="shared" si="3"/>
        <v>2327</v>
      </c>
      <c r="E14" s="16">
        <f t="shared" si="4"/>
        <v>3839</v>
      </c>
      <c r="F14" s="17">
        <f t="shared" si="5"/>
        <v>1961</v>
      </c>
      <c r="G14" s="17">
        <f t="shared" si="6"/>
        <v>1878</v>
      </c>
      <c r="H14" s="16">
        <f t="shared" si="7"/>
        <v>3359</v>
      </c>
      <c r="I14" s="17">
        <f t="shared" si="8"/>
        <v>1737</v>
      </c>
      <c r="J14" s="17">
        <f t="shared" si="9"/>
        <v>1622</v>
      </c>
      <c r="K14" s="4">
        <v>2409</v>
      </c>
      <c r="L14" s="5">
        <v>1224</v>
      </c>
      <c r="M14" s="5">
        <v>1185</v>
      </c>
      <c r="N14" s="4">
        <v>1851</v>
      </c>
      <c r="O14" s="5">
        <v>946</v>
      </c>
      <c r="P14" s="5">
        <v>905</v>
      </c>
      <c r="Q14" s="4">
        <v>1571</v>
      </c>
      <c r="R14" s="5">
        <v>821</v>
      </c>
      <c r="S14" s="5">
        <v>750</v>
      </c>
      <c r="T14" s="4">
        <v>2301</v>
      </c>
      <c r="U14" s="5">
        <v>1159</v>
      </c>
      <c r="V14" s="5">
        <v>1142</v>
      </c>
      <c r="W14" s="4">
        <v>1988</v>
      </c>
      <c r="X14" s="5">
        <v>1015</v>
      </c>
      <c r="Y14" s="5">
        <v>973</v>
      </c>
      <c r="Z14" s="4">
        <v>1788</v>
      </c>
      <c r="AA14" s="5">
        <v>916</v>
      </c>
      <c r="AB14" s="12">
        <v>872</v>
      </c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</row>
    <row r="15" spans="1:55" x14ac:dyDescent="0.25">
      <c r="A15" s="20">
        <v>9</v>
      </c>
      <c r="B15" s="16">
        <f t="shared" si="1"/>
        <v>4779</v>
      </c>
      <c r="C15" s="17">
        <f t="shared" si="2"/>
        <v>2417</v>
      </c>
      <c r="D15" s="17">
        <f t="shared" si="3"/>
        <v>2362</v>
      </c>
      <c r="E15" s="16">
        <f t="shared" si="4"/>
        <v>4002</v>
      </c>
      <c r="F15" s="17">
        <f t="shared" si="5"/>
        <v>2038</v>
      </c>
      <c r="G15" s="17">
        <f t="shared" si="6"/>
        <v>1964</v>
      </c>
      <c r="H15" s="16">
        <f t="shared" si="7"/>
        <v>3401</v>
      </c>
      <c r="I15" s="17">
        <f t="shared" si="8"/>
        <v>1757</v>
      </c>
      <c r="J15" s="17">
        <f t="shared" si="9"/>
        <v>1644</v>
      </c>
      <c r="K15" s="4">
        <v>2454</v>
      </c>
      <c r="L15" s="5">
        <v>1245</v>
      </c>
      <c r="M15" s="5">
        <v>1209</v>
      </c>
      <c r="N15" s="4">
        <v>1950</v>
      </c>
      <c r="O15" s="5">
        <v>995</v>
      </c>
      <c r="P15" s="5">
        <v>955</v>
      </c>
      <c r="Q15" s="4">
        <v>1602</v>
      </c>
      <c r="R15" s="5">
        <v>835</v>
      </c>
      <c r="S15" s="5">
        <v>767</v>
      </c>
      <c r="T15" s="4">
        <v>2325</v>
      </c>
      <c r="U15" s="5">
        <v>1172</v>
      </c>
      <c r="V15" s="5">
        <v>1153</v>
      </c>
      <c r="W15" s="4">
        <v>2052</v>
      </c>
      <c r="X15" s="5">
        <v>1043</v>
      </c>
      <c r="Y15" s="5">
        <v>1009</v>
      </c>
      <c r="Z15" s="4">
        <v>1799</v>
      </c>
      <c r="AA15" s="5">
        <v>922</v>
      </c>
      <c r="AB15" s="12">
        <v>877</v>
      </c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</row>
    <row r="16" spans="1:55" x14ac:dyDescent="0.25">
      <c r="A16" s="20">
        <v>10</v>
      </c>
      <c r="B16" s="16">
        <f t="shared" si="1"/>
        <v>4848</v>
      </c>
      <c r="C16" s="17">
        <f t="shared" si="2"/>
        <v>2451</v>
      </c>
      <c r="D16" s="17">
        <f t="shared" si="3"/>
        <v>2397</v>
      </c>
      <c r="E16" s="16">
        <f t="shared" si="4"/>
        <v>4184</v>
      </c>
      <c r="F16" s="17">
        <f t="shared" si="5"/>
        <v>2123</v>
      </c>
      <c r="G16" s="17">
        <f t="shared" si="6"/>
        <v>2061</v>
      </c>
      <c r="H16" s="16">
        <f t="shared" si="7"/>
        <v>3455</v>
      </c>
      <c r="I16" s="17">
        <f t="shared" si="8"/>
        <v>1784</v>
      </c>
      <c r="J16" s="17">
        <f t="shared" si="9"/>
        <v>1671</v>
      </c>
      <c r="K16" s="4">
        <v>2498</v>
      </c>
      <c r="L16" s="5">
        <v>1265</v>
      </c>
      <c r="M16" s="5">
        <v>1233</v>
      </c>
      <c r="N16" s="4">
        <v>2060</v>
      </c>
      <c r="O16" s="5">
        <v>1049</v>
      </c>
      <c r="P16" s="5">
        <v>1011</v>
      </c>
      <c r="Q16" s="4">
        <v>1638</v>
      </c>
      <c r="R16" s="5">
        <v>852</v>
      </c>
      <c r="S16" s="5">
        <v>786</v>
      </c>
      <c r="T16" s="4">
        <v>2350</v>
      </c>
      <c r="U16" s="5">
        <v>1186</v>
      </c>
      <c r="V16" s="5">
        <v>1164</v>
      </c>
      <c r="W16" s="4">
        <v>2124</v>
      </c>
      <c r="X16" s="5">
        <v>1074</v>
      </c>
      <c r="Y16" s="5">
        <v>1050</v>
      </c>
      <c r="Z16" s="4">
        <v>1817</v>
      </c>
      <c r="AA16" s="5">
        <v>932</v>
      </c>
      <c r="AB16" s="12">
        <v>885</v>
      </c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</row>
    <row r="17" spans="1:55" x14ac:dyDescent="0.25">
      <c r="A17" s="20">
        <v>11</v>
      </c>
      <c r="B17" s="16">
        <f t="shared" si="1"/>
        <v>4917</v>
      </c>
      <c r="C17" s="17">
        <f t="shared" si="2"/>
        <v>2486</v>
      </c>
      <c r="D17" s="17">
        <f t="shared" si="3"/>
        <v>2431</v>
      </c>
      <c r="E17" s="16">
        <f t="shared" si="4"/>
        <v>4383</v>
      </c>
      <c r="F17" s="17">
        <f t="shared" si="5"/>
        <v>2216</v>
      </c>
      <c r="G17" s="17">
        <f t="shared" si="6"/>
        <v>2167</v>
      </c>
      <c r="H17" s="16">
        <f t="shared" si="7"/>
        <v>3512</v>
      </c>
      <c r="I17" s="17">
        <f t="shared" si="8"/>
        <v>1814</v>
      </c>
      <c r="J17" s="17">
        <f t="shared" si="9"/>
        <v>1698</v>
      </c>
      <c r="K17" s="4">
        <v>2541</v>
      </c>
      <c r="L17" s="5">
        <v>1284</v>
      </c>
      <c r="M17" s="5">
        <v>1257</v>
      </c>
      <c r="N17" s="4">
        <v>2177</v>
      </c>
      <c r="O17" s="5">
        <v>1107</v>
      </c>
      <c r="P17" s="5">
        <v>1070</v>
      </c>
      <c r="Q17" s="4">
        <v>1677</v>
      </c>
      <c r="R17" s="5">
        <v>871</v>
      </c>
      <c r="S17" s="5">
        <v>806</v>
      </c>
      <c r="T17" s="4">
        <v>2376</v>
      </c>
      <c r="U17" s="5">
        <v>1202</v>
      </c>
      <c r="V17" s="5">
        <v>1174</v>
      </c>
      <c r="W17" s="4">
        <v>2206</v>
      </c>
      <c r="X17" s="5">
        <v>1109</v>
      </c>
      <c r="Y17" s="5">
        <v>1097</v>
      </c>
      <c r="Z17" s="4">
        <v>1835</v>
      </c>
      <c r="AA17" s="5">
        <v>943</v>
      </c>
      <c r="AB17" s="12">
        <v>892</v>
      </c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</row>
    <row r="18" spans="1:55" x14ac:dyDescent="0.25">
      <c r="A18" s="20">
        <v>12</v>
      </c>
      <c r="B18" s="16">
        <f t="shared" si="1"/>
        <v>4962</v>
      </c>
      <c r="C18" s="17">
        <f t="shared" si="2"/>
        <v>2505</v>
      </c>
      <c r="D18" s="17">
        <f t="shared" si="3"/>
        <v>2457</v>
      </c>
      <c r="E18" s="16">
        <f t="shared" si="4"/>
        <v>4561</v>
      </c>
      <c r="F18" s="17">
        <f t="shared" si="5"/>
        <v>2299</v>
      </c>
      <c r="G18" s="17">
        <f t="shared" si="6"/>
        <v>2262</v>
      </c>
      <c r="H18" s="16">
        <f t="shared" si="7"/>
        <v>3612</v>
      </c>
      <c r="I18" s="17">
        <f t="shared" si="8"/>
        <v>1862</v>
      </c>
      <c r="J18" s="17">
        <f t="shared" si="9"/>
        <v>1750</v>
      </c>
      <c r="K18" s="4">
        <v>2566</v>
      </c>
      <c r="L18" s="5">
        <v>1294</v>
      </c>
      <c r="M18" s="5">
        <v>1272</v>
      </c>
      <c r="N18" s="4">
        <v>2286</v>
      </c>
      <c r="O18" s="5">
        <v>1161</v>
      </c>
      <c r="P18" s="5">
        <v>1125</v>
      </c>
      <c r="Q18" s="4">
        <v>1743</v>
      </c>
      <c r="R18" s="5">
        <v>903</v>
      </c>
      <c r="S18" s="5">
        <v>840</v>
      </c>
      <c r="T18" s="4">
        <v>2396</v>
      </c>
      <c r="U18" s="5">
        <v>1211</v>
      </c>
      <c r="V18" s="5">
        <v>1185</v>
      </c>
      <c r="W18" s="4">
        <v>2275</v>
      </c>
      <c r="X18" s="5">
        <v>1138</v>
      </c>
      <c r="Y18" s="5">
        <v>1137</v>
      </c>
      <c r="Z18" s="4">
        <v>1869</v>
      </c>
      <c r="AA18" s="5">
        <v>959</v>
      </c>
      <c r="AB18" s="12">
        <v>910</v>
      </c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</row>
    <row r="19" spans="1:55" x14ac:dyDescent="0.25">
      <c r="A19" s="20">
        <v>13</v>
      </c>
      <c r="B19" s="16">
        <f t="shared" si="1"/>
        <v>4976</v>
      </c>
      <c r="C19" s="17">
        <f t="shared" si="2"/>
        <v>2501</v>
      </c>
      <c r="D19" s="17">
        <f t="shared" si="3"/>
        <v>2475</v>
      </c>
      <c r="E19" s="16">
        <f t="shared" si="4"/>
        <v>4691</v>
      </c>
      <c r="F19" s="17">
        <f t="shared" si="5"/>
        <v>2360</v>
      </c>
      <c r="G19" s="17">
        <f t="shared" si="6"/>
        <v>2331</v>
      </c>
      <c r="H19" s="16">
        <f t="shared" si="7"/>
        <v>3772</v>
      </c>
      <c r="I19" s="17">
        <f t="shared" si="8"/>
        <v>1937</v>
      </c>
      <c r="J19" s="17">
        <f t="shared" si="9"/>
        <v>1835</v>
      </c>
      <c r="K19" s="4">
        <v>2571</v>
      </c>
      <c r="L19" s="5">
        <v>1295</v>
      </c>
      <c r="M19" s="5">
        <v>1276</v>
      </c>
      <c r="N19" s="4">
        <v>2376</v>
      </c>
      <c r="O19" s="5">
        <v>1206</v>
      </c>
      <c r="P19" s="5">
        <v>1170</v>
      </c>
      <c r="Q19" s="4">
        <v>1848</v>
      </c>
      <c r="R19" s="5">
        <v>954</v>
      </c>
      <c r="S19" s="5">
        <v>894</v>
      </c>
      <c r="T19" s="4">
        <v>2405</v>
      </c>
      <c r="U19" s="5">
        <v>1206</v>
      </c>
      <c r="V19" s="5">
        <v>1199</v>
      </c>
      <c r="W19" s="4">
        <v>2315</v>
      </c>
      <c r="X19" s="5">
        <v>1154</v>
      </c>
      <c r="Y19" s="5">
        <v>1161</v>
      </c>
      <c r="Z19" s="4">
        <v>1924</v>
      </c>
      <c r="AA19" s="5">
        <v>983</v>
      </c>
      <c r="AB19" s="12">
        <v>941</v>
      </c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</row>
    <row r="20" spans="1:55" x14ac:dyDescent="0.25">
      <c r="A20" s="20">
        <v>14</v>
      </c>
      <c r="B20" s="16">
        <f t="shared" si="1"/>
        <v>4968</v>
      </c>
      <c r="C20" s="17">
        <f t="shared" si="2"/>
        <v>2484</v>
      </c>
      <c r="D20" s="17">
        <f t="shared" si="3"/>
        <v>2484</v>
      </c>
      <c r="E20" s="16">
        <f t="shared" si="4"/>
        <v>4791</v>
      </c>
      <c r="F20" s="17">
        <f t="shared" si="5"/>
        <v>2408</v>
      </c>
      <c r="G20" s="17">
        <f t="shared" si="6"/>
        <v>2383</v>
      </c>
      <c r="H20" s="16">
        <f t="shared" si="7"/>
        <v>3970</v>
      </c>
      <c r="I20" s="17">
        <f t="shared" si="8"/>
        <v>2029</v>
      </c>
      <c r="J20" s="17">
        <f t="shared" si="9"/>
        <v>1941</v>
      </c>
      <c r="K20" s="4">
        <v>2560</v>
      </c>
      <c r="L20" s="5">
        <v>1289</v>
      </c>
      <c r="M20" s="5">
        <v>1271</v>
      </c>
      <c r="N20" s="4">
        <v>2453</v>
      </c>
      <c r="O20" s="5">
        <v>1245</v>
      </c>
      <c r="P20" s="5">
        <v>1208</v>
      </c>
      <c r="Q20" s="4">
        <v>1977</v>
      </c>
      <c r="R20" s="5">
        <v>1017</v>
      </c>
      <c r="S20" s="5">
        <v>960</v>
      </c>
      <c r="T20" s="4">
        <v>2408</v>
      </c>
      <c r="U20" s="5">
        <v>1195</v>
      </c>
      <c r="V20" s="5">
        <v>1213</v>
      </c>
      <c r="W20" s="4">
        <v>2338</v>
      </c>
      <c r="X20" s="5">
        <v>1163</v>
      </c>
      <c r="Y20" s="5">
        <v>1175</v>
      </c>
      <c r="Z20" s="4">
        <v>1993</v>
      </c>
      <c r="AA20" s="5">
        <v>1012</v>
      </c>
      <c r="AB20" s="12">
        <v>981</v>
      </c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</row>
    <row r="21" spans="1:55" x14ac:dyDescent="0.25">
      <c r="A21" s="20">
        <v>15</v>
      </c>
      <c r="B21" s="16">
        <f t="shared" si="1"/>
        <v>4957</v>
      </c>
      <c r="C21" s="17">
        <f t="shared" si="2"/>
        <v>2464</v>
      </c>
      <c r="D21" s="17">
        <f t="shared" si="3"/>
        <v>2493</v>
      </c>
      <c r="E21" s="16">
        <f t="shared" si="4"/>
        <v>4893</v>
      </c>
      <c r="F21" s="17">
        <f t="shared" si="5"/>
        <v>2455</v>
      </c>
      <c r="G21" s="17">
        <f t="shared" si="6"/>
        <v>2438</v>
      </c>
      <c r="H21" s="16">
        <f t="shared" si="7"/>
        <v>4166</v>
      </c>
      <c r="I21" s="17">
        <f t="shared" si="8"/>
        <v>2119</v>
      </c>
      <c r="J21" s="17">
        <f t="shared" si="9"/>
        <v>2047</v>
      </c>
      <c r="K21" s="4">
        <v>2547</v>
      </c>
      <c r="L21" s="5">
        <v>1280</v>
      </c>
      <c r="M21" s="5">
        <v>1267</v>
      </c>
      <c r="N21" s="4">
        <v>2529</v>
      </c>
      <c r="O21" s="5">
        <v>1283</v>
      </c>
      <c r="P21" s="5">
        <v>1246</v>
      </c>
      <c r="Q21" s="4">
        <v>2105</v>
      </c>
      <c r="R21" s="5">
        <v>1079</v>
      </c>
      <c r="S21" s="5">
        <v>1026</v>
      </c>
      <c r="T21" s="4">
        <v>2410</v>
      </c>
      <c r="U21" s="5">
        <v>1184</v>
      </c>
      <c r="V21" s="5">
        <v>1226</v>
      </c>
      <c r="W21" s="4">
        <v>2364</v>
      </c>
      <c r="X21" s="5">
        <v>1172</v>
      </c>
      <c r="Y21" s="5">
        <v>1192</v>
      </c>
      <c r="Z21" s="4">
        <v>2061</v>
      </c>
      <c r="AA21" s="5">
        <v>1040</v>
      </c>
      <c r="AB21" s="12">
        <v>1021</v>
      </c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</row>
    <row r="22" spans="1:55" x14ac:dyDescent="0.25">
      <c r="A22" s="20">
        <v>16</v>
      </c>
      <c r="B22" s="16">
        <f t="shared" si="1"/>
        <v>4940</v>
      </c>
      <c r="C22" s="17">
        <f t="shared" si="2"/>
        <v>2440</v>
      </c>
      <c r="D22" s="17">
        <f t="shared" si="3"/>
        <v>2500</v>
      </c>
      <c r="E22" s="16">
        <f t="shared" si="4"/>
        <v>4998</v>
      </c>
      <c r="F22" s="17">
        <f t="shared" si="5"/>
        <v>2505</v>
      </c>
      <c r="G22" s="17">
        <f t="shared" si="6"/>
        <v>2493</v>
      </c>
      <c r="H22" s="16">
        <f t="shared" si="7"/>
        <v>4366</v>
      </c>
      <c r="I22" s="17">
        <f t="shared" si="8"/>
        <v>2211</v>
      </c>
      <c r="J22" s="17">
        <f t="shared" si="9"/>
        <v>2155</v>
      </c>
      <c r="K22" s="4">
        <v>2532</v>
      </c>
      <c r="L22" s="5">
        <v>1271</v>
      </c>
      <c r="M22" s="5">
        <v>1261</v>
      </c>
      <c r="N22" s="4">
        <v>2605</v>
      </c>
      <c r="O22" s="5">
        <v>1321</v>
      </c>
      <c r="P22" s="5">
        <v>1284</v>
      </c>
      <c r="Q22" s="4">
        <v>2232</v>
      </c>
      <c r="R22" s="5">
        <v>1140</v>
      </c>
      <c r="S22" s="5">
        <v>1092</v>
      </c>
      <c r="T22" s="4">
        <v>2408</v>
      </c>
      <c r="U22" s="5">
        <v>1169</v>
      </c>
      <c r="V22" s="5">
        <v>1239</v>
      </c>
      <c r="W22" s="4">
        <v>2393</v>
      </c>
      <c r="X22" s="5">
        <v>1184</v>
      </c>
      <c r="Y22" s="5">
        <v>1209</v>
      </c>
      <c r="Z22" s="4">
        <v>2134</v>
      </c>
      <c r="AA22" s="5">
        <v>1071</v>
      </c>
      <c r="AB22" s="12">
        <v>1063</v>
      </c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</row>
    <row r="23" spans="1:55" x14ac:dyDescent="0.25">
      <c r="A23" s="20">
        <v>17</v>
      </c>
      <c r="B23" s="16">
        <f t="shared" si="1"/>
        <v>4937</v>
      </c>
      <c r="C23" s="17">
        <f t="shared" si="2"/>
        <v>2430</v>
      </c>
      <c r="D23" s="17">
        <f t="shared" si="3"/>
        <v>2507</v>
      </c>
      <c r="E23" s="16">
        <f t="shared" si="4"/>
        <v>5068</v>
      </c>
      <c r="F23" s="17">
        <f t="shared" si="5"/>
        <v>2534</v>
      </c>
      <c r="G23" s="17">
        <f t="shared" si="6"/>
        <v>2534</v>
      </c>
      <c r="H23" s="16">
        <f t="shared" si="7"/>
        <v>4533</v>
      </c>
      <c r="I23" s="17">
        <f t="shared" si="8"/>
        <v>2288</v>
      </c>
      <c r="J23" s="17">
        <f t="shared" si="9"/>
        <v>2245</v>
      </c>
      <c r="K23" s="4">
        <v>2517</v>
      </c>
      <c r="L23" s="5">
        <v>1262</v>
      </c>
      <c r="M23" s="5">
        <v>1255</v>
      </c>
      <c r="N23" s="4">
        <v>2655</v>
      </c>
      <c r="O23" s="5">
        <v>1345</v>
      </c>
      <c r="P23" s="5">
        <v>1310</v>
      </c>
      <c r="Q23" s="4">
        <v>2345</v>
      </c>
      <c r="R23" s="5">
        <v>1197</v>
      </c>
      <c r="S23" s="5">
        <v>1148</v>
      </c>
      <c r="T23" s="4">
        <v>2420</v>
      </c>
      <c r="U23" s="5">
        <v>1168</v>
      </c>
      <c r="V23" s="5">
        <v>1252</v>
      </c>
      <c r="W23" s="4">
        <v>2413</v>
      </c>
      <c r="X23" s="5">
        <v>1189</v>
      </c>
      <c r="Y23" s="5">
        <v>1224</v>
      </c>
      <c r="Z23" s="4">
        <v>2188</v>
      </c>
      <c r="AA23" s="5">
        <v>1091</v>
      </c>
      <c r="AB23" s="12">
        <v>1097</v>
      </c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</row>
    <row r="24" spans="1:55" x14ac:dyDescent="0.25">
      <c r="A24" s="20">
        <v>18</v>
      </c>
      <c r="B24" s="16">
        <f t="shared" si="1"/>
        <v>4957</v>
      </c>
      <c r="C24" s="17">
        <f t="shared" si="2"/>
        <v>2445</v>
      </c>
      <c r="D24" s="17">
        <f t="shared" si="3"/>
        <v>2512</v>
      </c>
      <c r="E24" s="16">
        <f t="shared" si="4"/>
        <v>5089</v>
      </c>
      <c r="F24" s="17">
        <f t="shared" si="5"/>
        <v>2533</v>
      </c>
      <c r="G24" s="17">
        <f t="shared" si="6"/>
        <v>2556</v>
      </c>
      <c r="H24" s="16">
        <f t="shared" si="7"/>
        <v>4652</v>
      </c>
      <c r="I24" s="17">
        <f t="shared" si="8"/>
        <v>2343</v>
      </c>
      <c r="J24" s="17">
        <f t="shared" si="9"/>
        <v>2309</v>
      </c>
      <c r="K24" s="4">
        <v>2505</v>
      </c>
      <c r="L24" s="5">
        <v>1257</v>
      </c>
      <c r="M24" s="5">
        <v>1248</v>
      </c>
      <c r="N24" s="4">
        <v>2666</v>
      </c>
      <c r="O24" s="5">
        <v>1347</v>
      </c>
      <c r="P24" s="5">
        <v>1319</v>
      </c>
      <c r="Q24" s="4">
        <v>2437</v>
      </c>
      <c r="R24" s="5">
        <v>1247</v>
      </c>
      <c r="S24" s="5">
        <v>1190</v>
      </c>
      <c r="T24" s="4">
        <v>2452</v>
      </c>
      <c r="U24" s="5">
        <v>1188</v>
      </c>
      <c r="V24" s="5">
        <v>1264</v>
      </c>
      <c r="W24" s="4">
        <v>2423</v>
      </c>
      <c r="X24" s="5">
        <v>1186</v>
      </c>
      <c r="Y24" s="5">
        <v>1237</v>
      </c>
      <c r="Z24" s="4">
        <v>2215</v>
      </c>
      <c r="AA24" s="5">
        <v>1096</v>
      </c>
      <c r="AB24" s="12">
        <v>1119</v>
      </c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</row>
    <row r="25" spans="1:55" x14ac:dyDescent="0.25">
      <c r="A25" s="20">
        <v>19</v>
      </c>
      <c r="B25" s="16">
        <f t="shared" si="1"/>
        <v>4994</v>
      </c>
      <c r="C25" s="17">
        <f t="shared" si="2"/>
        <v>2475</v>
      </c>
      <c r="D25" s="17">
        <f t="shared" si="3"/>
        <v>2519</v>
      </c>
      <c r="E25" s="16">
        <f t="shared" si="4"/>
        <v>5082</v>
      </c>
      <c r="F25" s="17">
        <f t="shared" si="5"/>
        <v>2514</v>
      </c>
      <c r="G25" s="17">
        <f t="shared" si="6"/>
        <v>2568</v>
      </c>
      <c r="H25" s="16">
        <f t="shared" si="7"/>
        <v>4731</v>
      </c>
      <c r="I25" s="17">
        <f t="shared" si="8"/>
        <v>2380</v>
      </c>
      <c r="J25" s="17">
        <f t="shared" si="9"/>
        <v>2351</v>
      </c>
      <c r="K25" s="4">
        <v>2496</v>
      </c>
      <c r="L25" s="5">
        <v>1254</v>
      </c>
      <c r="M25" s="5">
        <v>1242</v>
      </c>
      <c r="N25" s="4">
        <v>2656</v>
      </c>
      <c r="O25" s="5">
        <v>1337</v>
      </c>
      <c r="P25" s="5">
        <v>1319</v>
      </c>
      <c r="Q25" s="4">
        <v>2506</v>
      </c>
      <c r="R25" s="5">
        <v>1288</v>
      </c>
      <c r="S25" s="5">
        <v>1218</v>
      </c>
      <c r="T25" s="4">
        <v>2498</v>
      </c>
      <c r="U25" s="5">
        <v>1221</v>
      </c>
      <c r="V25" s="5">
        <v>1277</v>
      </c>
      <c r="W25" s="4">
        <v>2426</v>
      </c>
      <c r="X25" s="5">
        <v>1177</v>
      </c>
      <c r="Y25" s="5">
        <v>1249</v>
      </c>
      <c r="Z25" s="4">
        <v>2225</v>
      </c>
      <c r="AA25" s="5">
        <v>1092</v>
      </c>
      <c r="AB25" s="12">
        <v>1133</v>
      </c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</row>
    <row r="26" spans="1:55" x14ac:dyDescent="0.25">
      <c r="A26" s="20" t="s">
        <v>45</v>
      </c>
      <c r="B26" s="16">
        <f t="shared" si="1"/>
        <v>25299</v>
      </c>
      <c r="C26" s="17">
        <f t="shared" si="2"/>
        <v>12572</v>
      </c>
      <c r="D26" s="17">
        <f t="shared" si="3"/>
        <v>12727</v>
      </c>
      <c r="E26" s="16">
        <f t="shared" si="4"/>
        <v>25209</v>
      </c>
      <c r="F26" s="17">
        <f t="shared" si="5"/>
        <v>12317</v>
      </c>
      <c r="G26" s="17">
        <f t="shared" si="6"/>
        <v>12892</v>
      </c>
      <c r="H26" s="16">
        <f t="shared" si="7"/>
        <v>24480</v>
      </c>
      <c r="I26" s="17">
        <f t="shared" si="8"/>
        <v>12235</v>
      </c>
      <c r="J26" s="17">
        <f t="shared" si="9"/>
        <v>12245</v>
      </c>
      <c r="K26" s="4">
        <v>12368</v>
      </c>
      <c r="L26" s="5">
        <v>6174</v>
      </c>
      <c r="M26" s="5">
        <v>6194</v>
      </c>
      <c r="N26" s="4">
        <v>12950</v>
      </c>
      <c r="O26" s="5">
        <v>6455</v>
      </c>
      <c r="P26" s="5">
        <v>6495</v>
      </c>
      <c r="Q26" s="4">
        <v>13234</v>
      </c>
      <c r="R26" s="5">
        <v>6831</v>
      </c>
      <c r="S26" s="5">
        <v>6403</v>
      </c>
      <c r="T26" s="4">
        <v>12931</v>
      </c>
      <c r="U26" s="5">
        <v>6398</v>
      </c>
      <c r="V26" s="5">
        <v>6533</v>
      </c>
      <c r="W26" s="4">
        <v>12259</v>
      </c>
      <c r="X26" s="5">
        <v>5862</v>
      </c>
      <c r="Y26" s="5">
        <v>6397</v>
      </c>
      <c r="Z26" s="4">
        <v>11246</v>
      </c>
      <c r="AA26" s="5">
        <v>5404</v>
      </c>
      <c r="AB26" s="12">
        <v>5842</v>
      </c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</row>
    <row r="27" spans="1:55" x14ac:dyDescent="0.25">
      <c r="A27" s="20" t="s">
        <v>46</v>
      </c>
      <c r="B27" s="16">
        <f t="shared" si="1"/>
        <v>25361</v>
      </c>
      <c r="C27" s="17">
        <f t="shared" si="2"/>
        <v>12081</v>
      </c>
      <c r="D27" s="17">
        <f t="shared" si="3"/>
        <v>13280</v>
      </c>
      <c r="E27" s="16">
        <f t="shared" si="4"/>
        <v>25187</v>
      </c>
      <c r="F27" s="17">
        <f t="shared" si="5"/>
        <v>12363</v>
      </c>
      <c r="G27" s="17">
        <f t="shared" si="6"/>
        <v>12824</v>
      </c>
      <c r="H27" s="16">
        <f t="shared" si="7"/>
        <v>24082</v>
      </c>
      <c r="I27" s="17">
        <f t="shared" si="8"/>
        <v>11779</v>
      </c>
      <c r="J27" s="17">
        <f t="shared" si="9"/>
        <v>12303</v>
      </c>
      <c r="K27" s="4">
        <v>12501</v>
      </c>
      <c r="L27" s="5">
        <v>5928</v>
      </c>
      <c r="M27" s="5">
        <v>6573</v>
      </c>
      <c r="N27" s="4">
        <v>12228</v>
      </c>
      <c r="O27" s="5">
        <v>6035</v>
      </c>
      <c r="P27" s="5">
        <v>6193</v>
      </c>
      <c r="Q27" s="4">
        <v>12692</v>
      </c>
      <c r="R27" s="5">
        <v>6407</v>
      </c>
      <c r="S27" s="5">
        <v>6285</v>
      </c>
      <c r="T27" s="4">
        <v>12860</v>
      </c>
      <c r="U27" s="5">
        <v>6153</v>
      </c>
      <c r="V27" s="5">
        <v>6707</v>
      </c>
      <c r="W27" s="4">
        <v>12959</v>
      </c>
      <c r="X27" s="5">
        <v>6328</v>
      </c>
      <c r="Y27" s="5">
        <v>6631</v>
      </c>
      <c r="Z27" s="4">
        <v>11390</v>
      </c>
      <c r="AA27" s="5">
        <v>5372</v>
      </c>
      <c r="AB27" s="12">
        <v>6018</v>
      </c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</row>
    <row r="28" spans="1:55" x14ac:dyDescent="0.25">
      <c r="A28" s="20" t="s">
        <v>47</v>
      </c>
      <c r="B28" s="16">
        <f t="shared" si="1"/>
        <v>22950</v>
      </c>
      <c r="C28" s="17">
        <f t="shared" si="2"/>
        <v>10636</v>
      </c>
      <c r="D28" s="17">
        <f t="shared" si="3"/>
        <v>12314</v>
      </c>
      <c r="E28" s="16">
        <f t="shared" si="4"/>
        <v>24800</v>
      </c>
      <c r="F28" s="17">
        <f t="shared" si="5"/>
        <v>11712</v>
      </c>
      <c r="G28" s="17">
        <f t="shared" si="6"/>
        <v>13088</v>
      </c>
      <c r="H28" s="16">
        <f t="shared" si="7"/>
        <v>23734</v>
      </c>
      <c r="I28" s="17">
        <f t="shared" si="8"/>
        <v>11616</v>
      </c>
      <c r="J28" s="17">
        <f t="shared" si="9"/>
        <v>12118</v>
      </c>
      <c r="K28" s="4">
        <v>12414</v>
      </c>
      <c r="L28" s="5">
        <v>5656</v>
      </c>
      <c r="M28" s="5">
        <v>6758</v>
      </c>
      <c r="N28" s="4">
        <v>11940</v>
      </c>
      <c r="O28" s="5">
        <v>5600</v>
      </c>
      <c r="P28" s="5">
        <v>6340</v>
      </c>
      <c r="Q28" s="4">
        <v>11664</v>
      </c>
      <c r="R28" s="5">
        <v>5785</v>
      </c>
      <c r="S28" s="5">
        <v>5879</v>
      </c>
      <c r="T28" s="4">
        <v>10536</v>
      </c>
      <c r="U28" s="5">
        <v>4980</v>
      </c>
      <c r="V28" s="5">
        <v>5556</v>
      </c>
      <c r="W28" s="4">
        <v>12860</v>
      </c>
      <c r="X28" s="5">
        <v>6112</v>
      </c>
      <c r="Y28" s="5">
        <v>6748</v>
      </c>
      <c r="Z28" s="4">
        <v>12070</v>
      </c>
      <c r="AA28" s="5">
        <v>5831</v>
      </c>
      <c r="AB28" s="12">
        <v>6239</v>
      </c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</row>
    <row r="29" spans="1:55" x14ac:dyDescent="0.25">
      <c r="A29" s="20" t="s">
        <v>48</v>
      </c>
      <c r="B29" s="16">
        <f t="shared" si="1"/>
        <v>20608</v>
      </c>
      <c r="C29" s="17">
        <f t="shared" si="2"/>
        <v>9626</v>
      </c>
      <c r="D29" s="17">
        <f t="shared" si="3"/>
        <v>10982</v>
      </c>
      <c r="E29" s="16">
        <f t="shared" si="4"/>
        <v>22261</v>
      </c>
      <c r="F29" s="17">
        <f t="shared" si="5"/>
        <v>10245</v>
      </c>
      <c r="G29" s="17">
        <f t="shared" si="6"/>
        <v>12016</v>
      </c>
      <c r="H29" s="16">
        <f t="shared" si="7"/>
        <v>23480</v>
      </c>
      <c r="I29" s="17">
        <f t="shared" si="8"/>
        <v>10993</v>
      </c>
      <c r="J29" s="17">
        <f t="shared" si="9"/>
        <v>12487</v>
      </c>
      <c r="K29" s="4">
        <v>12199</v>
      </c>
      <c r="L29" s="5">
        <v>5647</v>
      </c>
      <c r="M29" s="5">
        <v>6552</v>
      </c>
      <c r="N29" s="4">
        <v>11902</v>
      </c>
      <c r="O29" s="5">
        <v>5360</v>
      </c>
      <c r="P29" s="5">
        <v>6542</v>
      </c>
      <c r="Q29" s="4">
        <v>11203</v>
      </c>
      <c r="R29" s="5">
        <v>5208</v>
      </c>
      <c r="S29" s="5">
        <v>5995</v>
      </c>
      <c r="T29" s="4">
        <v>8409</v>
      </c>
      <c r="U29" s="5">
        <v>3979</v>
      </c>
      <c r="V29" s="5">
        <v>4430</v>
      </c>
      <c r="W29" s="4">
        <v>10359</v>
      </c>
      <c r="X29" s="5">
        <v>4885</v>
      </c>
      <c r="Y29" s="5">
        <v>5474</v>
      </c>
      <c r="Z29" s="4">
        <v>12277</v>
      </c>
      <c r="AA29" s="5">
        <v>5785</v>
      </c>
      <c r="AB29" s="12">
        <v>6492</v>
      </c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</row>
    <row r="30" spans="1:55" x14ac:dyDescent="0.25">
      <c r="A30" s="20" t="s">
        <v>49</v>
      </c>
      <c r="B30" s="16">
        <f t="shared" si="1"/>
        <v>19043</v>
      </c>
      <c r="C30" s="17">
        <f t="shared" si="2"/>
        <v>8871</v>
      </c>
      <c r="D30" s="17">
        <f t="shared" si="3"/>
        <v>10172</v>
      </c>
      <c r="E30" s="16">
        <f t="shared" si="4"/>
        <v>19713</v>
      </c>
      <c r="F30" s="17">
        <f t="shared" si="5"/>
        <v>9155</v>
      </c>
      <c r="G30" s="17">
        <f t="shared" si="6"/>
        <v>10558</v>
      </c>
      <c r="H30" s="16">
        <f t="shared" si="7"/>
        <v>21210</v>
      </c>
      <c r="I30" s="17">
        <f t="shared" si="8"/>
        <v>9705</v>
      </c>
      <c r="J30" s="17">
        <f t="shared" si="9"/>
        <v>11505</v>
      </c>
      <c r="K30" s="4">
        <v>11058</v>
      </c>
      <c r="L30" s="5">
        <v>5233</v>
      </c>
      <c r="M30" s="5">
        <v>5825</v>
      </c>
      <c r="N30" s="4">
        <v>11591</v>
      </c>
      <c r="O30" s="5">
        <v>5326</v>
      </c>
      <c r="P30" s="5">
        <v>6265</v>
      </c>
      <c r="Q30" s="4">
        <v>11355</v>
      </c>
      <c r="R30" s="5">
        <v>5079</v>
      </c>
      <c r="S30" s="5">
        <v>6276</v>
      </c>
      <c r="T30" s="4">
        <v>7985</v>
      </c>
      <c r="U30" s="5">
        <v>3638</v>
      </c>
      <c r="V30" s="5">
        <v>4347</v>
      </c>
      <c r="W30" s="4">
        <v>8122</v>
      </c>
      <c r="X30" s="5">
        <v>3829</v>
      </c>
      <c r="Y30" s="5">
        <v>4293</v>
      </c>
      <c r="Z30" s="4">
        <v>9855</v>
      </c>
      <c r="AA30" s="5">
        <v>4626</v>
      </c>
      <c r="AB30" s="12">
        <v>5229</v>
      </c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</row>
    <row r="31" spans="1:55" x14ac:dyDescent="0.25">
      <c r="A31" s="20" t="s">
        <v>50</v>
      </c>
      <c r="B31" s="16">
        <f t="shared" si="1"/>
        <v>15907</v>
      </c>
      <c r="C31" s="17">
        <f t="shared" si="2"/>
        <v>7233</v>
      </c>
      <c r="D31" s="17">
        <f t="shared" si="3"/>
        <v>8674</v>
      </c>
      <c r="E31" s="16">
        <f t="shared" si="4"/>
        <v>18268</v>
      </c>
      <c r="F31" s="17">
        <f t="shared" si="5"/>
        <v>8488</v>
      </c>
      <c r="G31" s="17">
        <f t="shared" si="6"/>
        <v>9780</v>
      </c>
      <c r="H31" s="16">
        <f t="shared" si="7"/>
        <v>18827</v>
      </c>
      <c r="I31" s="17">
        <f t="shared" si="8"/>
        <v>8725</v>
      </c>
      <c r="J31" s="17">
        <f t="shared" si="9"/>
        <v>10102</v>
      </c>
      <c r="K31" s="4">
        <v>8305</v>
      </c>
      <c r="L31" s="5">
        <v>3861</v>
      </c>
      <c r="M31" s="5">
        <v>4444</v>
      </c>
      <c r="N31" s="4">
        <v>10632</v>
      </c>
      <c r="O31" s="5">
        <v>5003</v>
      </c>
      <c r="P31" s="5">
        <v>5629</v>
      </c>
      <c r="Q31" s="4">
        <v>11115</v>
      </c>
      <c r="R31" s="5">
        <v>5100</v>
      </c>
      <c r="S31" s="5">
        <v>6015</v>
      </c>
      <c r="T31" s="4">
        <v>7602</v>
      </c>
      <c r="U31" s="5">
        <v>3372</v>
      </c>
      <c r="V31" s="5">
        <v>4230</v>
      </c>
      <c r="W31" s="4">
        <v>7636</v>
      </c>
      <c r="X31" s="5">
        <v>3485</v>
      </c>
      <c r="Y31" s="5">
        <v>4151</v>
      </c>
      <c r="Z31" s="4">
        <v>7712</v>
      </c>
      <c r="AA31" s="5">
        <v>3625</v>
      </c>
      <c r="AB31" s="12">
        <v>4087</v>
      </c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</row>
    <row r="32" spans="1:55" x14ac:dyDescent="0.25">
      <c r="A32" s="20" t="s">
        <v>51</v>
      </c>
      <c r="B32" s="16">
        <f t="shared" si="1"/>
        <v>11698</v>
      </c>
      <c r="C32" s="17">
        <f t="shared" si="2"/>
        <v>5405</v>
      </c>
      <c r="D32" s="17">
        <f t="shared" si="3"/>
        <v>6293</v>
      </c>
      <c r="E32" s="16">
        <f t="shared" si="4"/>
        <v>15134</v>
      </c>
      <c r="F32" s="17">
        <f t="shared" si="5"/>
        <v>6827</v>
      </c>
      <c r="G32" s="17">
        <f t="shared" si="6"/>
        <v>8307</v>
      </c>
      <c r="H32" s="16">
        <f t="shared" si="7"/>
        <v>17353</v>
      </c>
      <c r="I32" s="17">
        <f t="shared" si="8"/>
        <v>8053</v>
      </c>
      <c r="J32" s="17">
        <f t="shared" si="9"/>
        <v>9300</v>
      </c>
      <c r="K32" s="4">
        <v>5752</v>
      </c>
      <c r="L32" s="5">
        <v>2628</v>
      </c>
      <c r="M32" s="5">
        <v>3124</v>
      </c>
      <c r="N32" s="4">
        <v>7946</v>
      </c>
      <c r="O32" s="5">
        <v>3671</v>
      </c>
      <c r="P32" s="5">
        <v>4275</v>
      </c>
      <c r="Q32" s="4">
        <v>10198</v>
      </c>
      <c r="R32" s="5">
        <v>4786</v>
      </c>
      <c r="S32" s="5">
        <v>5412</v>
      </c>
      <c r="T32" s="4">
        <v>5946</v>
      </c>
      <c r="U32" s="5">
        <v>2777</v>
      </c>
      <c r="V32" s="5">
        <v>3169</v>
      </c>
      <c r="W32" s="4">
        <v>7188</v>
      </c>
      <c r="X32" s="5">
        <v>3156</v>
      </c>
      <c r="Y32" s="5">
        <v>4032</v>
      </c>
      <c r="Z32" s="4">
        <v>7155</v>
      </c>
      <c r="AA32" s="5">
        <v>3267</v>
      </c>
      <c r="AB32" s="12">
        <v>3888</v>
      </c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</row>
    <row r="33" spans="1:55" x14ac:dyDescent="0.25">
      <c r="A33" s="20" t="s">
        <v>52</v>
      </c>
      <c r="B33" s="16">
        <f t="shared" si="1"/>
        <v>8478</v>
      </c>
      <c r="C33" s="17">
        <f t="shared" si="2"/>
        <v>3795</v>
      </c>
      <c r="D33" s="17">
        <f t="shared" si="3"/>
        <v>4683</v>
      </c>
      <c r="E33" s="16">
        <f t="shared" si="4"/>
        <v>11020</v>
      </c>
      <c r="F33" s="17">
        <f t="shared" si="5"/>
        <v>5051</v>
      </c>
      <c r="G33" s="17">
        <f t="shared" si="6"/>
        <v>5969</v>
      </c>
      <c r="H33" s="16">
        <f t="shared" si="7"/>
        <v>14269</v>
      </c>
      <c r="I33" s="17">
        <f t="shared" si="8"/>
        <v>6377</v>
      </c>
      <c r="J33" s="17">
        <f t="shared" si="9"/>
        <v>7892</v>
      </c>
      <c r="K33" s="4">
        <v>4588</v>
      </c>
      <c r="L33" s="5">
        <v>2005</v>
      </c>
      <c r="M33" s="5">
        <v>2583</v>
      </c>
      <c r="N33" s="4">
        <v>5500</v>
      </c>
      <c r="O33" s="5">
        <v>2506</v>
      </c>
      <c r="P33" s="5">
        <v>2994</v>
      </c>
      <c r="Q33" s="4">
        <v>7575</v>
      </c>
      <c r="R33" s="5">
        <v>3473</v>
      </c>
      <c r="S33" s="5">
        <v>4102</v>
      </c>
      <c r="T33" s="4">
        <v>3890</v>
      </c>
      <c r="U33" s="5">
        <v>1790</v>
      </c>
      <c r="V33" s="5">
        <v>2100</v>
      </c>
      <c r="W33" s="4">
        <v>5520</v>
      </c>
      <c r="X33" s="5">
        <v>2545</v>
      </c>
      <c r="Y33" s="5">
        <v>2975</v>
      </c>
      <c r="Z33" s="4">
        <v>6694</v>
      </c>
      <c r="AA33" s="5">
        <v>2904</v>
      </c>
      <c r="AB33" s="12">
        <v>3790</v>
      </c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</row>
    <row r="34" spans="1:55" x14ac:dyDescent="0.25">
      <c r="A34" s="20" t="s">
        <v>53</v>
      </c>
      <c r="B34" s="16">
        <f t="shared" si="1"/>
        <v>6195</v>
      </c>
      <c r="C34" s="17">
        <f t="shared" si="2"/>
        <v>2621</v>
      </c>
      <c r="D34" s="17">
        <f t="shared" si="3"/>
        <v>3574</v>
      </c>
      <c r="E34" s="16">
        <f t="shared" si="4"/>
        <v>7936</v>
      </c>
      <c r="F34" s="17">
        <f t="shared" si="5"/>
        <v>3509</v>
      </c>
      <c r="G34" s="17">
        <f t="shared" si="6"/>
        <v>4427</v>
      </c>
      <c r="H34" s="16">
        <f t="shared" si="7"/>
        <v>10389</v>
      </c>
      <c r="I34" s="17">
        <f t="shared" si="8"/>
        <v>4716</v>
      </c>
      <c r="J34" s="17">
        <f t="shared" si="9"/>
        <v>5673</v>
      </c>
      <c r="K34" s="4">
        <v>3870</v>
      </c>
      <c r="L34" s="5">
        <v>1535</v>
      </c>
      <c r="M34" s="5">
        <v>2335</v>
      </c>
      <c r="N34" s="4">
        <v>4340</v>
      </c>
      <c r="O34" s="5">
        <v>1879</v>
      </c>
      <c r="P34" s="5">
        <v>2461</v>
      </c>
      <c r="Q34" s="4">
        <v>5252</v>
      </c>
      <c r="R34" s="5">
        <v>2382</v>
      </c>
      <c r="S34" s="5">
        <v>2870</v>
      </c>
      <c r="T34" s="4">
        <v>2325</v>
      </c>
      <c r="U34" s="5">
        <v>1086</v>
      </c>
      <c r="V34" s="5">
        <v>1239</v>
      </c>
      <c r="W34" s="4">
        <v>3596</v>
      </c>
      <c r="X34" s="5">
        <v>1630</v>
      </c>
      <c r="Y34" s="5">
        <v>1966</v>
      </c>
      <c r="Z34" s="4">
        <v>5137</v>
      </c>
      <c r="AA34" s="5">
        <v>2334</v>
      </c>
      <c r="AB34" s="12">
        <v>2803</v>
      </c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</row>
    <row r="35" spans="1:55" x14ac:dyDescent="0.25">
      <c r="A35" s="20" t="s">
        <v>54</v>
      </c>
      <c r="B35" s="16">
        <f t="shared" si="1"/>
        <v>4627</v>
      </c>
      <c r="C35" s="17">
        <f t="shared" si="2"/>
        <v>1948</v>
      </c>
      <c r="D35" s="17">
        <f t="shared" si="3"/>
        <v>2679</v>
      </c>
      <c r="E35" s="16">
        <f t="shared" si="4"/>
        <v>5731</v>
      </c>
      <c r="F35" s="17">
        <f t="shared" si="5"/>
        <v>2374</v>
      </c>
      <c r="G35" s="17">
        <f t="shared" si="6"/>
        <v>3357</v>
      </c>
      <c r="H35" s="16">
        <f t="shared" si="7"/>
        <v>7353</v>
      </c>
      <c r="I35" s="17">
        <f t="shared" si="8"/>
        <v>3226</v>
      </c>
      <c r="J35" s="17">
        <f t="shared" si="9"/>
        <v>4127</v>
      </c>
      <c r="K35" s="4">
        <v>3316</v>
      </c>
      <c r="L35" s="5">
        <v>1332</v>
      </c>
      <c r="M35" s="5">
        <v>1984</v>
      </c>
      <c r="N35" s="4">
        <v>3612</v>
      </c>
      <c r="O35" s="5">
        <v>1421</v>
      </c>
      <c r="P35" s="5">
        <v>2191</v>
      </c>
      <c r="Q35" s="4">
        <v>4118</v>
      </c>
      <c r="R35" s="5">
        <v>1785</v>
      </c>
      <c r="S35" s="5">
        <v>2333</v>
      </c>
      <c r="T35" s="4">
        <v>1311</v>
      </c>
      <c r="U35" s="5">
        <v>616</v>
      </c>
      <c r="V35" s="5">
        <v>695</v>
      </c>
      <c r="W35" s="4">
        <v>2119</v>
      </c>
      <c r="X35" s="5">
        <v>953</v>
      </c>
      <c r="Y35" s="5">
        <v>1166</v>
      </c>
      <c r="Z35" s="4">
        <v>3235</v>
      </c>
      <c r="AA35" s="5">
        <v>1441</v>
      </c>
      <c r="AB35" s="12">
        <v>1794</v>
      </c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</row>
    <row r="36" spans="1:55" x14ac:dyDescent="0.25">
      <c r="A36" s="20" t="s">
        <v>55</v>
      </c>
      <c r="B36" s="16">
        <f t="shared" si="1"/>
        <v>3697</v>
      </c>
      <c r="C36" s="17">
        <f t="shared" si="2"/>
        <v>1623</v>
      </c>
      <c r="D36" s="17">
        <f t="shared" si="3"/>
        <v>2074</v>
      </c>
      <c r="E36" s="16">
        <f t="shared" si="4"/>
        <v>4139</v>
      </c>
      <c r="F36" s="17">
        <f t="shared" si="5"/>
        <v>1701</v>
      </c>
      <c r="G36" s="17">
        <f t="shared" si="6"/>
        <v>2438</v>
      </c>
      <c r="H36" s="16">
        <f t="shared" si="7"/>
        <v>5193</v>
      </c>
      <c r="I36" s="17">
        <f t="shared" si="8"/>
        <v>2131</v>
      </c>
      <c r="J36" s="17">
        <f t="shared" si="9"/>
        <v>3062</v>
      </c>
      <c r="K36" s="4">
        <v>2758</v>
      </c>
      <c r="L36" s="5">
        <v>1238</v>
      </c>
      <c r="M36" s="5">
        <v>1520</v>
      </c>
      <c r="N36" s="4">
        <v>2991</v>
      </c>
      <c r="O36" s="5">
        <v>1188</v>
      </c>
      <c r="P36" s="5">
        <v>1803</v>
      </c>
      <c r="Q36" s="4">
        <v>3343</v>
      </c>
      <c r="R36" s="5">
        <v>1333</v>
      </c>
      <c r="S36" s="5">
        <v>2010</v>
      </c>
      <c r="T36" s="4">
        <v>939</v>
      </c>
      <c r="U36" s="5">
        <v>385</v>
      </c>
      <c r="V36" s="5">
        <v>554</v>
      </c>
      <c r="W36" s="4">
        <v>1148</v>
      </c>
      <c r="X36" s="5">
        <v>513</v>
      </c>
      <c r="Y36" s="5">
        <v>635</v>
      </c>
      <c r="Z36" s="4">
        <v>1850</v>
      </c>
      <c r="AA36" s="5">
        <v>798</v>
      </c>
      <c r="AB36" s="12">
        <v>1052</v>
      </c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</row>
    <row r="37" spans="1:55" x14ac:dyDescent="0.25">
      <c r="A37" s="20" t="s">
        <v>56</v>
      </c>
      <c r="B37" s="16">
        <f t="shared" si="1"/>
        <v>2001</v>
      </c>
      <c r="C37" s="17">
        <f t="shared" si="2"/>
        <v>804</v>
      </c>
      <c r="D37" s="17">
        <f t="shared" si="3"/>
        <v>1197</v>
      </c>
      <c r="E37" s="16">
        <f t="shared" si="4"/>
        <v>3103</v>
      </c>
      <c r="F37" s="17">
        <f t="shared" si="5"/>
        <v>1314</v>
      </c>
      <c r="G37" s="17">
        <f t="shared" si="6"/>
        <v>1789</v>
      </c>
      <c r="H37" s="16">
        <f t="shared" si="7"/>
        <v>3562</v>
      </c>
      <c r="I37" s="17">
        <f t="shared" si="8"/>
        <v>1427</v>
      </c>
      <c r="J37" s="17">
        <f t="shared" si="9"/>
        <v>2135</v>
      </c>
      <c r="K37" s="4">
        <v>1516</v>
      </c>
      <c r="L37" s="5">
        <v>614</v>
      </c>
      <c r="M37" s="5">
        <v>902</v>
      </c>
      <c r="N37" s="4">
        <v>2322</v>
      </c>
      <c r="O37" s="5">
        <v>1009</v>
      </c>
      <c r="P37" s="5">
        <v>1313</v>
      </c>
      <c r="Q37" s="4">
        <v>2616</v>
      </c>
      <c r="R37" s="5">
        <v>1031</v>
      </c>
      <c r="S37" s="5">
        <v>1585</v>
      </c>
      <c r="T37" s="4">
        <v>485</v>
      </c>
      <c r="U37" s="5">
        <v>190</v>
      </c>
      <c r="V37" s="5">
        <v>295</v>
      </c>
      <c r="W37" s="4">
        <v>781</v>
      </c>
      <c r="X37" s="5">
        <v>305</v>
      </c>
      <c r="Y37" s="5">
        <v>476</v>
      </c>
      <c r="Z37" s="4">
        <v>946</v>
      </c>
      <c r="AA37" s="5">
        <v>396</v>
      </c>
      <c r="AB37" s="12">
        <v>550</v>
      </c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</row>
    <row r="38" spans="1:55" x14ac:dyDescent="0.25">
      <c r="A38" s="20" t="s">
        <v>57</v>
      </c>
      <c r="B38" s="16">
        <f t="shared" si="1"/>
        <v>1263</v>
      </c>
      <c r="C38" s="17">
        <f t="shared" si="2"/>
        <v>517</v>
      </c>
      <c r="D38" s="17">
        <f t="shared" si="3"/>
        <v>746</v>
      </c>
      <c r="E38" s="16">
        <f t="shared" si="4"/>
        <v>1572</v>
      </c>
      <c r="F38" s="17">
        <f t="shared" si="5"/>
        <v>600</v>
      </c>
      <c r="G38" s="17">
        <f t="shared" si="6"/>
        <v>972</v>
      </c>
      <c r="H38" s="16">
        <f t="shared" si="7"/>
        <v>2405</v>
      </c>
      <c r="I38" s="17">
        <f t="shared" si="8"/>
        <v>970</v>
      </c>
      <c r="J38" s="17">
        <f t="shared" si="9"/>
        <v>1435</v>
      </c>
      <c r="K38" s="4">
        <v>958</v>
      </c>
      <c r="L38" s="5">
        <v>400</v>
      </c>
      <c r="M38" s="5">
        <v>558</v>
      </c>
      <c r="N38" s="4">
        <v>1189</v>
      </c>
      <c r="O38" s="5">
        <v>459</v>
      </c>
      <c r="P38" s="5">
        <v>730</v>
      </c>
      <c r="Q38" s="4">
        <v>1816</v>
      </c>
      <c r="R38" s="5">
        <v>754</v>
      </c>
      <c r="S38" s="5">
        <v>1062</v>
      </c>
      <c r="T38" s="4">
        <v>305</v>
      </c>
      <c r="U38" s="5">
        <v>117</v>
      </c>
      <c r="V38" s="5">
        <v>188</v>
      </c>
      <c r="W38" s="4">
        <v>383</v>
      </c>
      <c r="X38" s="5">
        <v>141</v>
      </c>
      <c r="Y38" s="5">
        <v>242</v>
      </c>
      <c r="Z38" s="4">
        <v>589</v>
      </c>
      <c r="AA38" s="5">
        <v>216</v>
      </c>
      <c r="AB38" s="12">
        <v>373</v>
      </c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</row>
    <row r="39" spans="1:55" x14ac:dyDescent="0.25">
      <c r="A39" s="21" t="s">
        <v>58</v>
      </c>
      <c r="B39" s="16">
        <f t="shared" si="1"/>
        <v>867</v>
      </c>
      <c r="C39" s="17">
        <f t="shared" si="2"/>
        <v>334</v>
      </c>
      <c r="D39" s="17">
        <f t="shared" si="3"/>
        <v>533</v>
      </c>
      <c r="E39" s="16">
        <f t="shared" si="4"/>
        <v>1248</v>
      </c>
      <c r="F39" s="17">
        <f t="shared" si="5"/>
        <v>486</v>
      </c>
      <c r="G39" s="17">
        <f t="shared" si="6"/>
        <v>762</v>
      </c>
      <c r="H39" s="16">
        <f t="shared" si="7"/>
        <v>1659</v>
      </c>
      <c r="I39" s="17">
        <f t="shared" si="8"/>
        <v>610</v>
      </c>
      <c r="J39" s="17">
        <f t="shared" si="9"/>
        <v>1049</v>
      </c>
      <c r="K39" s="4">
        <v>626</v>
      </c>
      <c r="L39" s="5">
        <v>234</v>
      </c>
      <c r="M39" s="5">
        <v>392</v>
      </c>
      <c r="N39" s="4">
        <v>910</v>
      </c>
      <c r="O39" s="5">
        <v>350</v>
      </c>
      <c r="P39" s="5">
        <v>560</v>
      </c>
      <c r="Q39" s="4">
        <v>1233</v>
      </c>
      <c r="R39" s="5">
        <v>446</v>
      </c>
      <c r="S39" s="5">
        <v>787</v>
      </c>
      <c r="T39" s="4">
        <v>241</v>
      </c>
      <c r="U39" s="5">
        <v>100</v>
      </c>
      <c r="V39" s="5">
        <v>141</v>
      </c>
      <c r="W39" s="4">
        <v>338</v>
      </c>
      <c r="X39" s="5">
        <v>136</v>
      </c>
      <c r="Y39" s="5">
        <v>202</v>
      </c>
      <c r="Z39" s="4">
        <v>426</v>
      </c>
      <c r="AA39" s="5">
        <v>164</v>
      </c>
      <c r="AB39" s="12">
        <v>262</v>
      </c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</row>
    <row r="40" spans="1:55" x14ac:dyDescent="0.25">
      <c r="A40" s="22" t="s">
        <v>42</v>
      </c>
      <c r="B40" s="18">
        <f t="shared" si="1"/>
        <v>261811</v>
      </c>
      <c r="C40" s="19">
        <f t="shared" si="2"/>
        <v>125286</v>
      </c>
      <c r="D40" s="19">
        <f t="shared" si="3"/>
        <v>136525</v>
      </c>
      <c r="E40" s="18">
        <f t="shared" si="4"/>
        <v>269996</v>
      </c>
      <c r="F40" s="19">
        <f t="shared" si="5"/>
        <v>128989</v>
      </c>
      <c r="G40" s="19">
        <f t="shared" si="6"/>
        <v>141007</v>
      </c>
      <c r="H40" s="18">
        <f t="shared" si="7"/>
        <v>272959</v>
      </c>
      <c r="I40" s="19">
        <f t="shared" si="8"/>
        <v>131064</v>
      </c>
      <c r="J40" s="19">
        <f t="shared" si="9"/>
        <v>141895</v>
      </c>
      <c r="K40" s="6">
        <v>139725</v>
      </c>
      <c r="L40" s="7">
        <v>66490</v>
      </c>
      <c r="M40" s="7">
        <v>73235</v>
      </c>
      <c r="N40" s="6">
        <v>141863</v>
      </c>
      <c r="O40" s="7">
        <v>67553</v>
      </c>
      <c r="P40" s="7">
        <v>74310</v>
      </c>
      <c r="Q40" s="6">
        <v>143688</v>
      </c>
      <c r="R40" s="7">
        <v>69186</v>
      </c>
      <c r="S40" s="7">
        <v>74502</v>
      </c>
      <c r="T40" s="6">
        <v>122086</v>
      </c>
      <c r="U40" s="7">
        <v>58796</v>
      </c>
      <c r="V40" s="7">
        <v>63290</v>
      </c>
      <c r="W40" s="6">
        <v>128133</v>
      </c>
      <c r="X40" s="7">
        <v>61436</v>
      </c>
      <c r="Y40" s="7">
        <v>66697</v>
      </c>
      <c r="Z40" s="6">
        <v>129271</v>
      </c>
      <c r="AA40" s="7">
        <v>61878</v>
      </c>
      <c r="AB40" s="13">
        <v>67393</v>
      </c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  <c r="BA40" s="9"/>
      <c r="BB40" s="9"/>
      <c r="BC40" s="9"/>
    </row>
    <row r="41" spans="1:55" x14ac:dyDescent="0.25">
      <c r="A41" s="14" t="s">
        <v>65</v>
      </c>
      <c r="B41" s="14"/>
      <c r="C41" s="14"/>
      <c r="D41" s="14"/>
      <c r="E41" s="14"/>
      <c r="F41" s="14"/>
      <c r="G41" s="14"/>
      <c r="H41" s="14"/>
      <c r="I41" s="14"/>
      <c r="J41" s="14"/>
    </row>
    <row r="43" spans="1:55" ht="20.25" x14ac:dyDescent="0.3">
      <c r="A43" s="27" t="s">
        <v>68</v>
      </c>
    </row>
    <row r="44" spans="1:55" x14ac:dyDescent="0.25">
      <c r="A44" s="55" t="str">
        <f>A3</f>
        <v>IV Região Sul</v>
      </c>
      <c r="B44" s="56"/>
      <c r="C44" s="56"/>
      <c r="D44" s="56"/>
      <c r="E44" s="56"/>
      <c r="F44" s="56"/>
      <c r="G44" s="56"/>
      <c r="H44" s="56"/>
      <c r="I44" s="56"/>
      <c r="J44" s="57"/>
    </row>
    <row r="45" spans="1:55" ht="18" customHeight="1" x14ac:dyDescent="0.25">
      <c r="B45" s="62" t="s">
        <v>77</v>
      </c>
      <c r="C45" t="s">
        <v>69</v>
      </c>
      <c r="F45" t="s">
        <v>70</v>
      </c>
      <c r="I45" s="58" t="s">
        <v>71</v>
      </c>
      <c r="J45" s="58"/>
    </row>
    <row r="46" spans="1:55" x14ac:dyDescent="0.25">
      <c r="B46" s="62"/>
      <c r="C46" s="28" t="s">
        <v>72</v>
      </c>
      <c r="D46" s="28" t="s">
        <v>73</v>
      </c>
      <c r="E46" s="28" t="s">
        <v>74</v>
      </c>
      <c r="F46" s="28" t="s">
        <v>42</v>
      </c>
      <c r="G46" s="28" t="s">
        <v>75</v>
      </c>
      <c r="H46" s="28" t="s">
        <v>76</v>
      </c>
      <c r="I46" s="59"/>
      <c r="J46" s="59"/>
    </row>
    <row r="47" spans="1:55" x14ac:dyDescent="0.25">
      <c r="A47">
        <v>2010</v>
      </c>
      <c r="C47" s="29">
        <f>SUM(B6:B20)/B40</f>
        <v>0.26367112153423655</v>
      </c>
      <c r="D47" s="29">
        <f>SUM(B21:B33)/B40</f>
        <v>0.66509428557241679</v>
      </c>
      <c r="E47" s="29">
        <f>SUM(B34:B39)/B40</f>
        <v>7.1234592893346729E-2</v>
      </c>
      <c r="F47" s="29">
        <f>(SUM(B6:B20)+SUM(B34:B39))/SUM(B21:B33)</f>
        <v>0.50354622147947781</v>
      </c>
      <c r="G47" s="29">
        <f>SUM(B6:B20)/SUM(B21:B33)</f>
        <v>0.39644171849605753</v>
      </c>
      <c r="H47" s="29">
        <f>SUM(B34:B39)/SUM(B21:B33)</f>
        <v>0.10710450298342034</v>
      </c>
      <c r="I47" s="60">
        <f>SUM(B34:B39)/SUM(B6:B20)</f>
        <v>0.27016456136284622</v>
      </c>
      <c r="J47" s="60"/>
    </row>
    <row r="48" spans="1:55" x14ac:dyDescent="0.25">
      <c r="A48">
        <v>2015</v>
      </c>
      <c r="B48" s="35">
        <f>(((E40/B40)^(1/5))-1)*100</f>
        <v>0.61758473239281741</v>
      </c>
      <c r="C48" s="29">
        <f>SUM(E6:E20)/E40</f>
        <v>0.22054030430080446</v>
      </c>
      <c r="D48" s="29">
        <f>SUM(E21:E33)/E40</f>
        <v>0.69157320849197768</v>
      </c>
      <c r="E48" s="29">
        <f>SUM(E34:E39)/E40</f>
        <v>8.7886487207217881E-2</v>
      </c>
      <c r="F48" s="29">
        <f>(SUM(E6:E20)+SUM(E34:E39))/SUM(E21:E33)</f>
        <v>0.44597851351206608</v>
      </c>
      <c r="G48" s="29">
        <f>SUM(E6:E20)/SUM(E21:E33)</f>
        <v>0.31889654138237594</v>
      </c>
      <c r="H48" s="29">
        <f>SUM(E34:E39)/SUM(E21:E33)</f>
        <v>0.12708197212969014</v>
      </c>
      <c r="I48" s="60">
        <f>SUM(E34:E39)/SUM(E6:E20)</f>
        <v>0.39850533210177175</v>
      </c>
      <c r="J48" s="60"/>
    </row>
    <row r="49" spans="1:11" x14ac:dyDescent="0.25">
      <c r="A49">
        <v>2020</v>
      </c>
      <c r="B49" s="35">
        <f>(((H40/E40)^(1/5))-1)*100</f>
        <v>0.21852755782925115</v>
      </c>
      <c r="C49" s="29">
        <f>SUM(H6:H20)/H40</f>
        <v>0.1923915313288809</v>
      </c>
      <c r="D49" s="29">
        <f>SUM(H21:H33)/H40</f>
        <v>0.69564659893976755</v>
      </c>
      <c r="E49" s="29">
        <f>SUM(H34:H39)/H40</f>
        <v>0.1119618697313516</v>
      </c>
      <c r="F49" s="29">
        <f>(SUM(H6:H20)+SUM(H34:H39))/SUM(H21:H33)</f>
        <v>0.43751152025194462</v>
      </c>
      <c r="G49" s="29">
        <f>SUM(H6:H20)/SUM(H21:H33)</f>
        <v>0.2765650426841792</v>
      </c>
      <c r="H49" s="29">
        <f>SUM(H34:H39)/SUM(H21:H33)</f>
        <v>0.16094647756776542</v>
      </c>
      <c r="I49" s="60">
        <f>SUM(H34:H39)/SUM(H6:H20)</f>
        <v>0.58194801485289915</v>
      </c>
      <c r="J49" s="60"/>
    </row>
    <row r="51" spans="1:11" x14ac:dyDescent="0.25">
      <c r="A51" s="64" t="s">
        <v>86</v>
      </c>
      <c r="B51" s="64"/>
      <c r="C51" s="64"/>
      <c r="D51" s="64"/>
      <c r="E51" s="64"/>
      <c r="F51" s="64"/>
      <c r="G51" s="64"/>
      <c r="H51" s="64"/>
      <c r="I51" s="64"/>
    </row>
    <row r="52" spans="1:11" x14ac:dyDescent="0.25">
      <c r="A52" s="64"/>
      <c r="B52" s="64"/>
      <c r="C52" s="64"/>
      <c r="D52" s="64"/>
      <c r="E52" s="64"/>
      <c r="F52" s="64"/>
      <c r="G52" s="64"/>
      <c r="H52" s="64"/>
      <c r="I52" s="64"/>
    </row>
    <row r="53" spans="1:11" x14ac:dyDescent="0.25">
      <c r="A53" s="64"/>
      <c r="B53" s="64"/>
      <c r="C53" s="64"/>
      <c r="D53" s="64"/>
      <c r="E53" s="64"/>
      <c r="F53" s="64"/>
      <c r="G53" s="64"/>
      <c r="H53" s="64"/>
      <c r="I53" s="64"/>
    </row>
    <row r="54" spans="1:11" x14ac:dyDescent="0.25">
      <c r="A54" s="64"/>
      <c r="B54" s="64"/>
      <c r="C54" s="64"/>
      <c r="D54" s="64"/>
      <c r="E54" s="64"/>
      <c r="F54" s="64"/>
      <c r="G54" s="64"/>
      <c r="H54" s="64"/>
      <c r="I54" s="64"/>
    </row>
    <row r="55" spans="1:11" x14ac:dyDescent="0.25">
      <c r="A55" s="64"/>
      <c r="B55" s="64"/>
      <c r="C55" s="64"/>
      <c r="D55" s="64"/>
      <c r="E55" s="64"/>
      <c r="F55" s="64"/>
      <c r="G55" s="64"/>
      <c r="H55" s="64"/>
      <c r="I55" s="64"/>
    </row>
    <row r="58" spans="1:11" ht="20.25" x14ac:dyDescent="0.3">
      <c r="A58" s="27" t="s">
        <v>78</v>
      </c>
    </row>
    <row r="59" spans="1:11" x14ac:dyDescent="0.25">
      <c r="A59" s="55" t="str">
        <f>A3</f>
        <v>IV Região Sul</v>
      </c>
      <c r="B59" s="56"/>
      <c r="C59" s="56"/>
      <c r="D59" s="56"/>
      <c r="E59" s="56"/>
      <c r="F59" s="56"/>
      <c r="G59" s="56"/>
      <c r="H59" s="56"/>
      <c r="I59" s="56"/>
      <c r="J59" s="57"/>
      <c r="K59" s="63" t="s">
        <v>83</v>
      </c>
    </row>
    <row r="60" spans="1:11" x14ac:dyDescent="0.25">
      <c r="A60" s="50" t="s">
        <v>41</v>
      </c>
      <c r="B60" s="52">
        <v>2010</v>
      </c>
      <c r="C60" s="53"/>
      <c r="D60" s="54"/>
      <c r="E60" s="52">
        <v>2015</v>
      </c>
      <c r="F60" s="53"/>
      <c r="G60" s="54"/>
      <c r="H60" s="52">
        <v>2020</v>
      </c>
      <c r="I60" s="53"/>
      <c r="J60" s="54"/>
      <c r="K60" s="63"/>
    </row>
    <row r="61" spans="1:11" x14ac:dyDescent="0.25">
      <c r="A61" s="51"/>
      <c r="B61" s="15" t="s">
        <v>42</v>
      </c>
      <c r="C61" s="15" t="s">
        <v>43</v>
      </c>
      <c r="D61" s="15" t="s">
        <v>44</v>
      </c>
      <c r="E61" s="15" t="s">
        <v>42</v>
      </c>
      <c r="F61" s="15" t="s">
        <v>43</v>
      </c>
      <c r="G61" s="15" t="s">
        <v>44</v>
      </c>
      <c r="H61" s="15" t="s">
        <v>42</v>
      </c>
      <c r="I61" s="15" t="s">
        <v>43</v>
      </c>
      <c r="J61" s="15" t="s">
        <v>44</v>
      </c>
      <c r="K61" s="63"/>
    </row>
    <row r="62" spans="1:11" x14ac:dyDescent="0.25">
      <c r="A62" s="31" t="s">
        <v>79</v>
      </c>
      <c r="B62" s="32">
        <f>SUM(B6:B10)/$B$40</f>
        <v>8.1001180240707987E-2</v>
      </c>
      <c r="C62" s="32">
        <f>SUM(C6:C10)/$B$40*-1</f>
        <v>-4.1316063878141102E-2</v>
      </c>
      <c r="D62" s="32">
        <f t="shared" ref="D62" si="10">SUM(D6:D10)/$B$40</f>
        <v>3.9685116362566893E-2</v>
      </c>
      <c r="E62" s="32">
        <f>SUM(E6:E10)/$E$40</f>
        <v>6.7778781907880115E-2</v>
      </c>
      <c r="F62" s="32">
        <f>SUM(F6:F10)/$E$40*-1</f>
        <v>-3.4674587771670692E-2</v>
      </c>
      <c r="G62" s="32">
        <f t="shared" ref="G62" si="11">SUM(G6:G10)/$E$40</f>
        <v>3.3104194136209422E-2</v>
      </c>
      <c r="H62" s="32">
        <f>SUM(H6:H10)/$H$40</f>
        <v>6.3855743902930473E-2</v>
      </c>
      <c r="I62" s="32">
        <f>SUM(I6:I10)/$H$40*-1</f>
        <v>-3.321011580493774E-2</v>
      </c>
      <c r="J62" s="32">
        <f t="shared" ref="J62" si="12">SUM(J6:J10)/$H$40</f>
        <v>3.064562809799274E-2</v>
      </c>
      <c r="K62">
        <v>0</v>
      </c>
    </row>
    <row r="63" spans="1:11" x14ac:dyDescent="0.25">
      <c r="A63" s="31" t="s">
        <v>80</v>
      </c>
      <c r="B63" s="32">
        <f>SUM(B11:B15)/$B$40</f>
        <v>8.8437842565820379E-2</v>
      </c>
      <c r="C63" s="32">
        <f>SUM(C11:C15)/$B$40*-1</f>
        <v>-4.4772755919346402E-2</v>
      </c>
      <c r="D63" s="32">
        <f t="shared" ref="D63" si="13">SUM(D11:D15)/$B$40</f>
        <v>4.3665086646473984E-2</v>
      </c>
      <c r="E63" s="32">
        <f>SUM(E11:E15)/$E$40</f>
        <v>6.9019541030237483E-2</v>
      </c>
      <c r="F63" s="32">
        <f>SUM(F11:F15)/$E$40*-1</f>
        <v>-3.5326449280730088E-2</v>
      </c>
      <c r="G63" s="32">
        <f t="shared" ref="G63" si="14">SUM(G11:G15)/$E$40</f>
        <v>3.3693091749507402E-2</v>
      </c>
      <c r="H63" s="32">
        <f>SUM(H11:H15)/$H$40</f>
        <v>6.1415817027465666E-2</v>
      </c>
      <c r="I63" s="32">
        <f>SUM(I11:I15)/$H$40*-1</f>
        <v>-3.1759348473580279E-2</v>
      </c>
      <c r="J63" s="32">
        <f t="shared" ref="J63" si="15">SUM(J11:J15)/$H$40</f>
        <v>2.965646855388538E-2</v>
      </c>
      <c r="K63">
        <v>5</v>
      </c>
    </row>
    <row r="64" spans="1:11" x14ac:dyDescent="0.25">
      <c r="A64" s="31" t="s">
        <v>81</v>
      </c>
      <c r="B64" s="32">
        <f>SUM(B16:B20)/$B$40</f>
        <v>9.4232098727708158E-2</v>
      </c>
      <c r="C64" s="32">
        <f>SUM(C16:C20)/$B$40*-1</f>
        <v>-4.7465538117191411E-2</v>
      </c>
      <c r="D64" s="32">
        <f t="shared" ref="D64" si="16">SUM(D16:D20)/$B$40</f>
        <v>4.6766560610516747E-2</v>
      </c>
      <c r="E64" s="32">
        <f>SUM(E16:E20)/$E$40</f>
        <v>8.374198136268686E-2</v>
      </c>
      <c r="F64" s="32">
        <f>SUM(F16:F20)/$E$40*-1</f>
        <v>-4.224507029733774E-2</v>
      </c>
      <c r="G64" s="32">
        <f t="shared" ref="G64" si="17">SUM(G16:G20)/$E$40</f>
        <v>4.1496911065349119E-2</v>
      </c>
      <c r="H64" s="32">
        <f>SUM(H16:H20)/$H$40</f>
        <v>6.711997039848476E-2</v>
      </c>
      <c r="I64" s="32">
        <f>SUM(I16:I20)/$H$40*-1</f>
        <v>-3.4532658750947944E-2</v>
      </c>
      <c r="J64" s="32">
        <f t="shared" ref="J64" si="18">SUM(J16:J20)/$H$40</f>
        <v>3.258731164753681E-2</v>
      </c>
      <c r="K64">
        <v>10</v>
      </c>
    </row>
    <row r="65" spans="1:11" x14ac:dyDescent="0.25">
      <c r="A65" s="31" t="s">
        <v>82</v>
      </c>
      <c r="B65" s="32">
        <f>SUM(B21:B25)/$B$40</f>
        <v>9.4667527338423513E-2</v>
      </c>
      <c r="C65" s="32">
        <f>SUM(C21:C25)/$B$40*-1</f>
        <v>-4.6804756102684759E-2</v>
      </c>
      <c r="D65" s="32">
        <f t="shared" ref="D65" si="19">SUM(D21:D25)/$B$40</f>
        <v>4.786277123573876E-2</v>
      </c>
      <c r="E65" s="32">
        <f>SUM(E21:E25)/$E$40</f>
        <v>9.3075452969673622E-2</v>
      </c>
      <c r="F65" s="32">
        <f>SUM(F21:F25)/$E$40*-1</f>
        <v>-4.6448836279055987E-2</v>
      </c>
      <c r="G65" s="32">
        <f t="shared" ref="G65" si="20">SUM(G21:G25)/$E$40</f>
        <v>4.6626616690617642E-2</v>
      </c>
      <c r="H65" s="32">
        <f>SUM(H21:H25)/$H$40</f>
        <v>8.2239457207859051E-2</v>
      </c>
      <c r="I65" s="32">
        <f>SUM(I21:I25)/$H$40*-1</f>
        <v>-4.1548364406376048E-2</v>
      </c>
      <c r="J65" s="32">
        <f t="shared" ref="J65" si="21">SUM(J21:J25)/$H$40</f>
        <v>4.069109280148301E-2</v>
      </c>
      <c r="K65">
        <v>15</v>
      </c>
    </row>
    <row r="66" spans="1:11" x14ac:dyDescent="0.25">
      <c r="A66" s="31" t="s">
        <v>45</v>
      </c>
      <c r="B66" s="32">
        <f>B26/$B$40</f>
        <v>9.6630775635859451E-2</v>
      </c>
      <c r="C66" s="32">
        <f>C26/$B$40*-1</f>
        <v>-4.8019372753627616E-2</v>
      </c>
      <c r="D66" s="32">
        <f t="shared" ref="D66" si="22">D26/$B$40</f>
        <v>4.8611402882231841E-2</v>
      </c>
      <c r="E66" s="32">
        <f>E26/$E$40</f>
        <v>9.336804989703551E-2</v>
      </c>
      <c r="F66" s="32">
        <f>F26/$E$40*-1</f>
        <v>-4.5619194358434936E-2</v>
      </c>
      <c r="G66" s="32">
        <f t="shared" ref="G66" si="23">G26/$E$40</f>
        <v>4.7748855538600574E-2</v>
      </c>
      <c r="H66" s="32">
        <f>H26/$H$40</f>
        <v>8.9683798665733686E-2</v>
      </c>
      <c r="I66" s="32">
        <f>I26/$H$40*-1</f>
        <v>-4.4823581563531521E-2</v>
      </c>
      <c r="J66" s="32">
        <f t="shared" ref="J66" si="24">J26/$H$40</f>
        <v>4.4860217102202164E-2</v>
      </c>
      <c r="K66">
        <v>20</v>
      </c>
    </row>
    <row r="67" spans="1:11" x14ac:dyDescent="0.25">
      <c r="A67" s="31" t="s">
        <v>46</v>
      </c>
      <c r="B67" s="32">
        <f t="shared" ref="B67:D80" si="25">B27/$B$40</f>
        <v>9.6867587687301152E-2</v>
      </c>
      <c r="C67" s="32">
        <f t="shared" ref="C67:C80" si="26">C27/$B$40*-1</f>
        <v>-4.6143974088178115E-2</v>
      </c>
      <c r="D67" s="32">
        <f t="shared" si="25"/>
        <v>5.072361359912303E-2</v>
      </c>
      <c r="E67" s="32">
        <f t="shared" ref="E67:G80" si="27">E27/$E$40</f>
        <v>9.3286567208403087E-2</v>
      </c>
      <c r="F67" s="32">
        <f t="shared" ref="F67:F80" si="28">F27/$E$40*-1</f>
        <v>-4.578956725284819E-2</v>
      </c>
      <c r="G67" s="32">
        <f t="shared" si="27"/>
        <v>4.7496999955554897E-2</v>
      </c>
      <c r="H67" s="32">
        <f t="shared" ref="H67:J80" si="29">H27/$H$40</f>
        <v>8.8225704226642096E-2</v>
      </c>
      <c r="I67" s="32">
        <f t="shared" ref="I67:I80" si="30">I27/$H$40*-1</f>
        <v>-4.3153001000150203E-2</v>
      </c>
      <c r="J67" s="32">
        <f t="shared" si="29"/>
        <v>4.5072703226491893E-2</v>
      </c>
      <c r="K67">
        <v>25</v>
      </c>
    </row>
    <row r="68" spans="1:11" x14ac:dyDescent="0.25">
      <c r="A68" s="31" t="s">
        <v>47</v>
      </c>
      <c r="B68" s="32">
        <f t="shared" si="25"/>
        <v>8.7658654525592891E-2</v>
      </c>
      <c r="C68" s="32">
        <f t="shared" si="26"/>
        <v>-4.0624725469900043E-2</v>
      </c>
      <c r="D68" s="32">
        <f t="shared" si="25"/>
        <v>4.7033929055692848E-2</v>
      </c>
      <c r="E68" s="32">
        <f t="shared" si="27"/>
        <v>9.1853212640187268E-2</v>
      </c>
      <c r="F68" s="32">
        <f t="shared" si="28"/>
        <v>-4.3378420421043277E-2</v>
      </c>
      <c r="G68" s="32">
        <f t="shared" si="27"/>
        <v>4.847479221914399E-2</v>
      </c>
      <c r="H68" s="32">
        <f t="shared" si="29"/>
        <v>8.6950787480903721E-2</v>
      </c>
      <c r="I68" s="32">
        <f t="shared" si="30"/>
        <v>-4.2555841719818729E-2</v>
      </c>
      <c r="J68" s="32">
        <f t="shared" si="29"/>
        <v>4.4394945761084999E-2</v>
      </c>
      <c r="K68">
        <v>30</v>
      </c>
    </row>
    <row r="69" spans="1:11" x14ac:dyDescent="0.25">
      <c r="A69" s="31" t="s">
        <v>48</v>
      </c>
      <c r="B69" s="32">
        <f t="shared" si="25"/>
        <v>7.871327025984394E-2</v>
      </c>
      <c r="C69" s="32">
        <f t="shared" si="26"/>
        <v>-3.6766980760930594E-2</v>
      </c>
      <c r="D69" s="32">
        <f t="shared" si="25"/>
        <v>4.1946289498913339E-2</v>
      </c>
      <c r="E69" s="32">
        <f t="shared" si="27"/>
        <v>8.2449369620290675E-2</v>
      </c>
      <c r="F69" s="32">
        <f t="shared" si="28"/>
        <v>-3.7945006592690261E-2</v>
      </c>
      <c r="G69" s="32">
        <f t="shared" si="27"/>
        <v>4.4504363027600406E-2</v>
      </c>
      <c r="H69" s="32">
        <f t="shared" si="29"/>
        <v>8.6020244798669404E-2</v>
      </c>
      <c r="I69" s="32">
        <f t="shared" si="30"/>
        <v>-4.027344766063768E-2</v>
      </c>
      <c r="J69" s="32">
        <f t="shared" si="29"/>
        <v>4.5746797138031717E-2</v>
      </c>
      <c r="K69">
        <v>35</v>
      </c>
    </row>
    <row r="70" spans="1:11" x14ac:dyDescent="0.25">
      <c r="A70" s="31" t="s">
        <v>49</v>
      </c>
      <c r="B70" s="32">
        <f t="shared" si="25"/>
        <v>7.273567573554969E-2</v>
      </c>
      <c r="C70" s="32">
        <f t="shared" si="26"/>
        <v>-3.3883221102245516E-2</v>
      </c>
      <c r="D70" s="32">
        <f t="shared" si="25"/>
        <v>3.8852454633304175E-2</v>
      </c>
      <c r="E70" s="32">
        <f t="shared" si="27"/>
        <v>7.3012192773226264E-2</v>
      </c>
      <c r="F70" s="32">
        <f t="shared" si="28"/>
        <v>-3.3907909746811064E-2</v>
      </c>
      <c r="G70" s="32">
        <f t="shared" si="27"/>
        <v>3.9104283026415207E-2</v>
      </c>
      <c r="H70" s="32">
        <f t="shared" si="29"/>
        <v>7.7703977520433468E-2</v>
      </c>
      <c r="I70" s="32">
        <f t="shared" si="30"/>
        <v>-3.5554790279858882E-2</v>
      </c>
      <c r="J70" s="32">
        <f t="shared" si="29"/>
        <v>4.2149187240574593E-2</v>
      </c>
      <c r="K70">
        <v>40</v>
      </c>
    </row>
    <row r="71" spans="1:11" x14ac:dyDescent="0.25">
      <c r="A71" s="31" t="s">
        <v>50</v>
      </c>
      <c r="B71" s="32">
        <f t="shared" si="25"/>
        <v>6.0757569391660396E-2</v>
      </c>
      <c r="C71" s="32">
        <f t="shared" si="26"/>
        <v>-2.7626799485124767E-2</v>
      </c>
      <c r="D71" s="32">
        <f t="shared" si="25"/>
        <v>3.3130769906535629E-2</v>
      </c>
      <c r="E71" s="32">
        <f t="shared" si="27"/>
        <v>6.7660261633505678E-2</v>
      </c>
      <c r="F71" s="32">
        <f t="shared" si="28"/>
        <v>-3.1437502777818933E-2</v>
      </c>
      <c r="G71" s="32">
        <f t="shared" si="27"/>
        <v>3.6222758855686751E-2</v>
      </c>
      <c r="H71" s="32">
        <f t="shared" si="29"/>
        <v>6.897372865521928E-2</v>
      </c>
      <c r="I71" s="32">
        <f t="shared" si="30"/>
        <v>-3.1964507490135879E-2</v>
      </c>
      <c r="J71" s="32">
        <f t="shared" si="29"/>
        <v>3.70092211650834E-2</v>
      </c>
      <c r="K71">
        <v>45</v>
      </c>
    </row>
    <row r="72" spans="1:11" x14ac:dyDescent="0.25">
      <c r="A72" s="31" t="s">
        <v>51</v>
      </c>
      <c r="B72" s="32">
        <f t="shared" si="25"/>
        <v>4.4681086738143166E-2</v>
      </c>
      <c r="C72" s="32">
        <f t="shared" si="26"/>
        <v>-2.0644663516811747E-2</v>
      </c>
      <c r="D72" s="32">
        <f t="shared" si="25"/>
        <v>2.403642322133142E-2</v>
      </c>
      <c r="E72" s="32">
        <f t="shared" si="27"/>
        <v>5.605268226195944E-2</v>
      </c>
      <c r="F72" s="32">
        <f t="shared" si="28"/>
        <v>-2.5285559786070905E-2</v>
      </c>
      <c r="G72" s="32">
        <f t="shared" si="27"/>
        <v>3.0767122475888531E-2</v>
      </c>
      <c r="H72" s="32">
        <f t="shared" si="29"/>
        <v>6.3573650255166522E-2</v>
      </c>
      <c r="I72" s="32">
        <f t="shared" si="30"/>
        <v>-2.9502599291468683E-2</v>
      </c>
      <c r="J72" s="32">
        <f t="shared" si="29"/>
        <v>3.4071050963697842E-2</v>
      </c>
      <c r="K72">
        <v>50</v>
      </c>
    </row>
    <row r="73" spans="1:11" x14ac:dyDescent="0.25">
      <c r="A73" s="31" t="s">
        <v>52</v>
      </c>
      <c r="B73" s="32">
        <f t="shared" si="25"/>
        <v>3.2382138260042548E-2</v>
      </c>
      <c r="C73" s="32">
        <f t="shared" si="26"/>
        <v>-1.4495189277761439E-2</v>
      </c>
      <c r="D73" s="32">
        <f t="shared" si="25"/>
        <v>1.788694898228111E-2</v>
      </c>
      <c r="E73" s="32">
        <f t="shared" si="27"/>
        <v>4.0815419487696111E-2</v>
      </c>
      <c r="F73" s="32">
        <f t="shared" si="28"/>
        <v>-1.8707684558289753E-2</v>
      </c>
      <c r="G73" s="32">
        <f t="shared" si="27"/>
        <v>2.2107734929406361E-2</v>
      </c>
      <c r="H73" s="32">
        <f t="shared" si="29"/>
        <v>5.2275250129140277E-2</v>
      </c>
      <c r="I73" s="32">
        <f t="shared" si="30"/>
        <v>-2.3362483010268942E-2</v>
      </c>
      <c r="J73" s="32">
        <f t="shared" si="29"/>
        <v>2.8912767118871332E-2</v>
      </c>
      <c r="K73">
        <v>55</v>
      </c>
    </row>
    <row r="74" spans="1:11" x14ac:dyDescent="0.25">
      <c r="A74" s="31" t="s">
        <v>53</v>
      </c>
      <c r="B74" s="32">
        <f t="shared" si="25"/>
        <v>2.3662107398084879E-2</v>
      </c>
      <c r="C74" s="32">
        <f t="shared" si="26"/>
        <v>-1.0011038497236556E-2</v>
      </c>
      <c r="D74" s="32">
        <f t="shared" si="25"/>
        <v>1.3651068900848322E-2</v>
      </c>
      <c r="E74" s="32">
        <f t="shared" si="27"/>
        <v>2.9393028044859923E-2</v>
      </c>
      <c r="F74" s="32">
        <f t="shared" si="28"/>
        <v>-1.2996488836871658E-2</v>
      </c>
      <c r="G74" s="32">
        <f t="shared" si="27"/>
        <v>1.6396539207988267E-2</v>
      </c>
      <c r="H74" s="32">
        <f t="shared" si="29"/>
        <v>3.8060661124930853E-2</v>
      </c>
      <c r="I74" s="32">
        <f t="shared" si="30"/>
        <v>-1.7277320037075165E-2</v>
      </c>
      <c r="J74" s="32">
        <f t="shared" si="29"/>
        <v>2.0783341087855685E-2</v>
      </c>
      <c r="K74">
        <v>60</v>
      </c>
    </row>
    <row r="75" spans="1:11" x14ac:dyDescent="0.25">
      <c r="A75" s="31" t="s">
        <v>54</v>
      </c>
      <c r="B75" s="32">
        <f t="shared" si="25"/>
        <v>1.7673054226140232E-2</v>
      </c>
      <c r="C75" s="32">
        <f t="shared" si="26"/>
        <v>-7.440481874329192E-3</v>
      </c>
      <c r="D75" s="32">
        <f t="shared" si="25"/>
        <v>1.0232572351811039E-2</v>
      </c>
      <c r="E75" s="32">
        <f t="shared" si="27"/>
        <v>2.1226240388746501E-2</v>
      </c>
      <c r="F75" s="32">
        <f t="shared" si="28"/>
        <v>-8.7927228551534092E-3</v>
      </c>
      <c r="G75" s="32">
        <f t="shared" si="27"/>
        <v>1.243351753359309E-2</v>
      </c>
      <c r="H75" s="32">
        <f t="shared" si="29"/>
        <v>2.6938111584523684E-2</v>
      </c>
      <c r="I75" s="32">
        <f t="shared" si="30"/>
        <v>-1.1818624775149382E-2</v>
      </c>
      <c r="J75" s="32">
        <f t="shared" si="29"/>
        <v>1.5119486809374302E-2</v>
      </c>
      <c r="K75">
        <v>65</v>
      </c>
    </row>
    <row r="76" spans="1:11" x14ac:dyDescent="0.25">
      <c r="A76" s="31" t="s">
        <v>55</v>
      </c>
      <c r="B76" s="32">
        <f t="shared" si="25"/>
        <v>1.4120873454514899E-2</v>
      </c>
      <c r="C76" s="32">
        <f t="shared" si="26"/>
        <v>-6.1991283788687263E-3</v>
      </c>
      <c r="D76" s="32">
        <f t="shared" si="25"/>
        <v>7.9217450756461725E-3</v>
      </c>
      <c r="E76" s="32">
        <f t="shared" si="27"/>
        <v>1.532985673861835E-2</v>
      </c>
      <c r="F76" s="32">
        <f t="shared" si="28"/>
        <v>-6.3000933347160696E-3</v>
      </c>
      <c r="G76" s="32">
        <f t="shared" si="27"/>
        <v>9.0297634039022794E-3</v>
      </c>
      <c r="H76" s="32">
        <f t="shared" si="29"/>
        <v>1.902483523166483E-2</v>
      </c>
      <c r="I76" s="32">
        <f t="shared" si="30"/>
        <v>-7.8070332907139899E-3</v>
      </c>
      <c r="J76" s="32">
        <f t="shared" si="29"/>
        <v>1.1217801940950839E-2</v>
      </c>
      <c r="K76">
        <v>70</v>
      </c>
    </row>
    <row r="77" spans="1:11" x14ac:dyDescent="0.25">
      <c r="A77" s="31" t="s">
        <v>56</v>
      </c>
      <c r="B77" s="32">
        <f t="shared" si="25"/>
        <v>7.6429179828196676E-3</v>
      </c>
      <c r="C77" s="32">
        <f t="shared" si="26"/>
        <v>-3.070917570308352E-3</v>
      </c>
      <c r="D77" s="32">
        <f t="shared" si="25"/>
        <v>4.5720004125113156E-3</v>
      </c>
      <c r="E77" s="32">
        <f t="shared" si="27"/>
        <v>1.1492762855746011E-2</v>
      </c>
      <c r="F77" s="32">
        <f t="shared" si="28"/>
        <v>-4.8667387665002441E-3</v>
      </c>
      <c r="G77" s="32">
        <f t="shared" si="27"/>
        <v>6.6260240892457665E-3</v>
      </c>
      <c r="H77" s="32">
        <f t="shared" si="29"/>
        <v>1.3049578874482982E-2</v>
      </c>
      <c r="I77" s="32">
        <f t="shared" si="30"/>
        <v>-5.2278913683007338E-3</v>
      </c>
      <c r="J77" s="32">
        <f t="shared" si="29"/>
        <v>7.8216875061822479E-3</v>
      </c>
      <c r="K77">
        <v>75</v>
      </c>
    </row>
    <row r="78" spans="1:11" x14ac:dyDescent="0.25">
      <c r="A78" s="31" t="s">
        <v>57</v>
      </c>
      <c r="B78" s="32">
        <f t="shared" si="25"/>
        <v>4.8240906608202098E-3</v>
      </c>
      <c r="C78" s="32">
        <f t="shared" si="26"/>
        <v>-1.9747069450863409E-3</v>
      </c>
      <c r="D78" s="32">
        <f t="shared" si="25"/>
        <v>2.8493837157338689E-3</v>
      </c>
      <c r="E78" s="32">
        <f t="shared" si="27"/>
        <v>5.8223084786441278E-3</v>
      </c>
      <c r="F78" s="32">
        <f t="shared" si="28"/>
        <v>-2.2222551445206596E-3</v>
      </c>
      <c r="G78" s="32">
        <f t="shared" si="27"/>
        <v>3.6000533341234687E-3</v>
      </c>
      <c r="H78" s="32">
        <f t="shared" si="29"/>
        <v>8.8108470502896042E-3</v>
      </c>
      <c r="I78" s="32">
        <f t="shared" si="30"/>
        <v>-3.553647251052356E-3</v>
      </c>
      <c r="J78" s="32">
        <f t="shared" si="29"/>
        <v>5.2571997992372482E-3</v>
      </c>
      <c r="K78">
        <v>80</v>
      </c>
    </row>
    <row r="79" spans="1:11" x14ac:dyDescent="0.25">
      <c r="A79" s="34" t="s">
        <v>58</v>
      </c>
      <c r="B79" s="32">
        <f t="shared" si="25"/>
        <v>3.3115491709668427E-3</v>
      </c>
      <c r="C79" s="32">
        <f t="shared" si="26"/>
        <v>-1.2757294384116787E-3</v>
      </c>
      <c r="D79" s="32">
        <f t="shared" si="25"/>
        <v>2.035819732555164E-3</v>
      </c>
      <c r="E79" s="32">
        <f t="shared" si="27"/>
        <v>4.6222907006029717E-3</v>
      </c>
      <c r="F79" s="32">
        <f t="shared" si="28"/>
        <v>-1.8000266670617343E-3</v>
      </c>
      <c r="G79" s="32">
        <f t="shared" si="27"/>
        <v>2.8222640335412376E-3</v>
      </c>
      <c r="H79" s="32">
        <f t="shared" si="29"/>
        <v>6.0778358654596477E-3</v>
      </c>
      <c r="I79" s="32">
        <f t="shared" si="30"/>
        <v>-2.2347678589092136E-3</v>
      </c>
      <c r="J79" s="32">
        <f t="shared" si="29"/>
        <v>3.8430680065504345E-3</v>
      </c>
      <c r="K79">
        <v>85</v>
      </c>
    </row>
    <row r="80" spans="1:11" x14ac:dyDescent="0.25">
      <c r="A80" s="22" t="s">
        <v>42</v>
      </c>
      <c r="B80" s="33">
        <f t="shared" si="25"/>
        <v>1</v>
      </c>
      <c r="C80" s="33">
        <f t="shared" si="26"/>
        <v>-0.47853604317618437</v>
      </c>
      <c r="D80" s="33">
        <f t="shared" si="25"/>
        <v>0.52146395682381563</v>
      </c>
      <c r="E80" s="33">
        <f t="shared" si="27"/>
        <v>1</v>
      </c>
      <c r="F80" s="33">
        <f t="shared" si="28"/>
        <v>-0.47774411472762557</v>
      </c>
      <c r="G80" s="33">
        <f t="shared" si="27"/>
        <v>0.52225588527237443</v>
      </c>
      <c r="H80" s="33">
        <f t="shared" si="29"/>
        <v>1</v>
      </c>
      <c r="I80" s="33">
        <f t="shared" si="30"/>
        <v>-0.48016002403291336</v>
      </c>
      <c r="J80" s="33">
        <f t="shared" si="29"/>
        <v>0.51983997596708664</v>
      </c>
    </row>
  </sheetData>
  <mergeCells count="39">
    <mergeCell ref="A1:AB1"/>
    <mergeCell ref="A3:J3"/>
    <mergeCell ref="K3:S3"/>
    <mergeCell ref="T3:AB3"/>
    <mergeCell ref="AC3:AK3"/>
    <mergeCell ref="AU3:BC3"/>
    <mergeCell ref="A4:A5"/>
    <mergeCell ref="B4:D4"/>
    <mergeCell ref="E4:G4"/>
    <mergeCell ref="H4:J4"/>
    <mergeCell ref="K4:M4"/>
    <mergeCell ref="N4:P4"/>
    <mergeCell ref="Q4:S4"/>
    <mergeCell ref="T4:V4"/>
    <mergeCell ref="W4:Y4"/>
    <mergeCell ref="AL3:AT3"/>
    <mergeCell ref="B45:B46"/>
    <mergeCell ref="I45:J46"/>
    <mergeCell ref="Z4:AB4"/>
    <mergeCell ref="AC4:AE4"/>
    <mergeCell ref="AF4:AH4"/>
    <mergeCell ref="AR4:AT4"/>
    <mergeCell ref="AU4:AW4"/>
    <mergeCell ref="AX4:AZ4"/>
    <mergeCell ref="BA4:BC4"/>
    <mergeCell ref="A44:J44"/>
    <mergeCell ref="AI4:AK4"/>
    <mergeCell ref="AL4:AN4"/>
    <mergeCell ref="AO4:AQ4"/>
    <mergeCell ref="K59:K61"/>
    <mergeCell ref="A60:A61"/>
    <mergeCell ref="B60:D60"/>
    <mergeCell ref="E60:G60"/>
    <mergeCell ref="H60:J60"/>
    <mergeCell ref="I47:J47"/>
    <mergeCell ref="I48:J48"/>
    <mergeCell ref="I49:J49"/>
    <mergeCell ref="A51:I55"/>
    <mergeCell ref="A59:J59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80"/>
  <sheetViews>
    <sheetView topLeftCell="A31" zoomScale="70" zoomScaleNormal="70" workbookViewId="0">
      <selection activeCell="B48" sqref="B48:B49"/>
    </sheetView>
  </sheetViews>
  <sheetFormatPr defaultRowHeight="15" x14ac:dyDescent="0.25"/>
  <cols>
    <col min="2" max="2" width="11.85546875" customWidth="1"/>
    <col min="3" max="3" width="9.28515625" bestFit="1" customWidth="1"/>
    <col min="4" max="4" width="10.5703125" bestFit="1" customWidth="1"/>
    <col min="5" max="5" width="8.42578125" customWidth="1"/>
    <col min="6" max="6" width="9.28515625" bestFit="1" customWidth="1"/>
    <col min="7" max="7" width="10.5703125" bestFit="1" customWidth="1"/>
    <col min="8" max="8" width="9.85546875" customWidth="1"/>
    <col min="9" max="9" width="9.28515625" bestFit="1" customWidth="1"/>
    <col min="10" max="10" width="10.5703125" bestFit="1" customWidth="1"/>
    <col min="11" max="11" width="8.42578125" bestFit="1" customWidth="1"/>
    <col min="12" max="12" width="9.28515625" bestFit="1" customWidth="1"/>
    <col min="13" max="13" width="10.5703125" bestFit="1" customWidth="1"/>
    <col min="14" max="14" width="8.42578125" bestFit="1" customWidth="1"/>
    <col min="15" max="15" width="9.28515625" bestFit="1" customWidth="1"/>
    <col min="16" max="16" width="10.5703125" bestFit="1" customWidth="1"/>
    <col min="17" max="17" width="8.42578125" bestFit="1" customWidth="1"/>
    <col min="18" max="18" width="9.28515625" bestFit="1" customWidth="1"/>
    <col min="19" max="19" width="10.5703125" bestFit="1" customWidth="1"/>
    <col min="20" max="20" width="7.28515625" bestFit="1" customWidth="1"/>
    <col min="21" max="21" width="9.28515625" bestFit="1" customWidth="1"/>
    <col min="22" max="22" width="10.5703125" bestFit="1" customWidth="1"/>
    <col min="23" max="23" width="7.28515625" bestFit="1" customWidth="1"/>
    <col min="24" max="24" width="9.28515625" bestFit="1" customWidth="1"/>
    <col min="25" max="25" width="10.5703125" bestFit="1" customWidth="1"/>
    <col min="26" max="26" width="7.28515625" bestFit="1" customWidth="1"/>
    <col min="27" max="27" width="9.28515625" bestFit="1" customWidth="1"/>
    <col min="28" max="28" width="10.5703125" bestFit="1" customWidth="1"/>
    <col min="29" max="29" width="8.42578125" bestFit="1" customWidth="1"/>
    <col min="30" max="30" width="9.28515625" bestFit="1" customWidth="1"/>
    <col min="31" max="31" width="10.5703125" bestFit="1" customWidth="1"/>
    <col min="32" max="32" width="8.42578125" bestFit="1" customWidth="1"/>
    <col min="33" max="33" width="9.28515625" bestFit="1" customWidth="1"/>
    <col min="34" max="34" width="10.5703125" bestFit="1" customWidth="1"/>
    <col min="35" max="35" width="8.42578125" bestFit="1" customWidth="1"/>
    <col min="36" max="36" width="9.28515625" bestFit="1" customWidth="1"/>
    <col min="37" max="37" width="10.5703125" bestFit="1" customWidth="1"/>
    <col min="38" max="38" width="8.42578125" bestFit="1" customWidth="1"/>
    <col min="39" max="39" width="9.28515625" bestFit="1" customWidth="1"/>
    <col min="40" max="40" width="10.5703125" bestFit="1" customWidth="1"/>
    <col min="41" max="41" width="8.42578125" bestFit="1" customWidth="1"/>
    <col min="42" max="42" width="9.28515625" bestFit="1" customWidth="1"/>
    <col min="43" max="43" width="10.5703125" bestFit="1" customWidth="1"/>
    <col min="44" max="44" width="8.42578125" bestFit="1" customWidth="1"/>
    <col min="45" max="45" width="9.28515625" bestFit="1" customWidth="1"/>
    <col min="46" max="46" width="10.5703125" bestFit="1" customWidth="1"/>
    <col min="47" max="47" width="8.42578125" bestFit="1" customWidth="1"/>
    <col min="48" max="48" width="9.28515625" bestFit="1" customWidth="1"/>
    <col min="49" max="49" width="10.5703125" bestFit="1" customWidth="1"/>
    <col min="50" max="50" width="8.42578125" bestFit="1" customWidth="1"/>
    <col min="51" max="51" width="9.28515625" bestFit="1" customWidth="1"/>
    <col min="52" max="52" width="10.5703125" bestFit="1" customWidth="1"/>
    <col min="53" max="53" width="8.42578125" bestFit="1" customWidth="1"/>
    <col min="54" max="54" width="9.28515625" bestFit="1" customWidth="1"/>
    <col min="55" max="55" width="10.5703125" bestFit="1" customWidth="1"/>
  </cols>
  <sheetData>
    <row r="1" spans="1:55" ht="49.5" customHeight="1" x14ac:dyDescent="0.25">
      <c r="A1" s="61" t="s">
        <v>103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61"/>
      <c r="AI1" s="61"/>
      <c r="AJ1" s="61"/>
      <c r="AK1" s="61"/>
      <c r="AL1" s="61"/>
      <c r="AM1" s="61"/>
      <c r="AN1" s="61"/>
      <c r="AO1" s="61"/>
      <c r="AP1" s="61"/>
      <c r="AQ1" s="61"/>
      <c r="AR1" s="61"/>
      <c r="AS1" s="61"/>
      <c r="AT1" s="61"/>
      <c r="AU1" s="61"/>
      <c r="AV1" s="61"/>
      <c r="AW1" s="61"/>
      <c r="AX1" s="61"/>
      <c r="AY1" s="61"/>
      <c r="AZ1" s="61"/>
      <c r="BA1" s="61"/>
      <c r="BB1" s="61"/>
      <c r="BC1" s="61"/>
    </row>
    <row r="2" spans="1:55" ht="19.5" customHeight="1" x14ac:dyDescent="0.3">
      <c r="A2" s="27" t="s">
        <v>67</v>
      </c>
      <c r="B2" s="26"/>
      <c r="C2" s="26"/>
      <c r="D2" s="26"/>
      <c r="E2" s="26"/>
      <c r="F2" s="26"/>
      <c r="G2" s="26"/>
      <c r="H2" s="26"/>
      <c r="I2" s="26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23"/>
      <c r="AN2" s="23"/>
      <c r="AO2" s="23"/>
      <c r="AP2" s="23"/>
      <c r="AQ2" s="23"/>
      <c r="AR2" s="23"/>
      <c r="AS2" s="23"/>
      <c r="AT2" s="23"/>
      <c r="AU2" s="23"/>
      <c r="AV2" s="23"/>
      <c r="AW2" s="23"/>
      <c r="AX2" s="23"/>
      <c r="AZ2" s="25"/>
      <c r="BA2" s="25"/>
      <c r="BB2" s="25"/>
      <c r="BC2" s="25"/>
    </row>
    <row r="3" spans="1:55" x14ac:dyDescent="0.25">
      <c r="A3" s="55" t="s">
        <v>108</v>
      </c>
      <c r="B3" s="56"/>
      <c r="C3" s="56"/>
      <c r="D3" s="56"/>
      <c r="E3" s="56"/>
      <c r="F3" s="56"/>
      <c r="G3" s="56"/>
      <c r="H3" s="56"/>
      <c r="I3" s="56"/>
      <c r="J3" s="57"/>
      <c r="K3" s="68" t="s">
        <v>104</v>
      </c>
      <c r="L3" s="69"/>
      <c r="M3" s="69"/>
      <c r="N3" s="69"/>
      <c r="O3" s="69"/>
      <c r="P3" s="69"/>
      <c r="Q3" s="69"/>
      <c r="R3" s="69"/>
      <c r="S3" s="70"/>
      <c r="T3" s="68" t="s">
        <v>105</v>
      </c>
      <c r="U3" s="69"/>
      <c r="V3" s="69"/>
      <c r="W3" s="69"/>
      <c r="X3" s="69"/>
      <c r="Y3" s="69"/>
      <c r="Z3" s="69"/>
      <c r="AA3" s="69"/>
      <c r="AB3" s="70"/>
      <c r="AC3" s="68" t="s">
        <v>106</v>
      </c>
      <c r="AD3" s="69"/>
      <c r="AE3" s="69"/>
      <c r="AF3" s="69"/>
      <c r="AG3" s="69"/>
      <c r="AH3" s="69"/>
      <c r="AI3" s="69"/>
      <c r="AJ3" s="69"/>
      <c r="AK3" s="70"/>
      <c r="AL3" s="68" t="s">
        <v>107</v>
      </c>
      <c r="AM3" s="69"/>
      <c r="AN3" s="69"/>
      <c r="AO3" s="69"/>
      <c r="AP3" s="69"/>
      <c r="AQ3" s="69"/>
      <c r="AR3" s="69"/>
      <c r="AS3" s="69"/>
      <c r="AT3" s="69"/>
      <c r="AU3" s="37"/>
      <c r="AV3" s="30"/>
      <c r="AW3" s="30"/>
      <c r="AX3" s="30"/>
      <c r="AY3" s="30"/>
      <c r="AZ3" s="30"/>
      <c r="BA3" s="30"/>
      <c r="BB3" s="30"/>
      <c r="BC3" s="30"/>
    </row>
    <row r="4" spans="1:55" x14ac:dyDescent="0.25">
      <c r="A4" s="50" t="s">
        <v>41</v>
      </c>
      <c r="B4" s="52">
        <v>2010</v>
      </c>
      <c r="C4" s="53"/>
      <c r="D4" s="54"/>
      <c r="E4" s="52">
        <v>2015</v>
      </c>
      <c r="F4" s="53"/>
      <c r="G4" s="54"/>
      <c r="H4" s="52">
        <v>2020</v>
      </c>
      <c r="I4" s="53"/>
      <c r="J4" s="54"/>
      <c r="K4" s="65">
        <v>2010</v>
      </c>
      <c r="L4" s="66"/>
      <c r="M4" s="67"/>
      <c r="N4" s="65">
        <v>2015</v>
      </c>
      <c r="O4" s="66"/>
      <c r="P4" s="67"/>
      <c r="Q4" s="65">
        <v>2020</v>
      </c>
      <c r="R4" s="66"/>
      <c r="S4" s="67"/>
      <c r="T4" s="65">
        <v>2010</v>
      </c>
      <c r="U4" s="66"/>
      <c r="V4" s="67"/>
      <c r="W4" s="65">
        <v>2015</v>
      </c>
      <c r="X4" s="66"/>
      <c r="Y4" s="67"/>
      <c r="Z4" s="65">
        <v>2020</v>
      </c>
      <c r="AA4" s="66"/>
      <c r="AB4" s="67"/>
      <c r="AC4" s="65">
        <v>2010</v>
      </c>
      <c r="AD4" s="66"/>
      <c r="AE4" s="67"/>
      <c r="AF4" s="65">
        <v>2015</v>
      </c>
      <c r="AG4" s="66"/>
      <c r="AH4" s="67"/>
      <c r="AI4" s="65">
        <v>2020</v>
      </c>
      <c r="AJ4" s="66"/>
      <c r="AK4" s="67"/>
      <c r="AL4" s="65">
        <v>2010</v>
      </c>
      <c r="AM4" s="66"/>
      <c r="AN4" s="67"/>
      <c r="AO4" s="65">
        <v>2015</v>
      </c>
      <c r="AP4" s="66"/>
      <c r="AQ4" s="67"/>
      <c r="AR4" s="65">
        <v>2020</v>
      </c>
      <c r="AS4" s="66"/>
      <c r="AT4" s="66"/>
      <c r="AU4" s="37"/>
      <c r="AV4" s="30"/>
      <c r="AW4" s="30"/>
      <c r="AX4" s="30"/>
      <c r="AY4" s="30"/>
      <c r="AZ4" s="30"/>
      <c r="BA4" s="30"/>
      <c r="BB4" s="30"/>
      <c r="BC4" s="30"/>
    </row>
    <row r="5" spans="1:55" x14ac:dyDescent="0.25">
      <c r="A5" s="51"/>
      <c r="B5" s="15" t="s">
        <v>42</v>
      </c>
      <c r="C5" s="15" t="s">
        <v>43</v>
      </c>
      <c r="D5" s="15" t="s">
        <v>44</v>
      </c>
      <c r="E5" s="15" t="s">
        <v>42</v>
      </c>
      <c r="F5" s="15" t="s">
        <v>43</v>
      </c>
      <c r="G5" s="15" t="s">
        <v>44</v>
      </c>
      <c r="H5" s="15" t="s">
        <v>42</v>
      </c>
      <c r="I5" s="15" t="s">
        <v>43</v>
      </c>
      <c r="J5" s="15" t="s">
        <v>44</v>
      </c>
      <c r="K5" s="3" t="s">
        <v>42</v>
      </c>
      <c r="L5" s="3" t="s">
        <v>43</v>
      </c>
      <c r="M5" s="3" t="s">
        <v>44</v>
      </c>
      <c r="N5" s="3" t="s">
        <v>42</v>
      </c>
      <c r="O5" s="3" t="s">
        <v>43</v>
      </c>
      <c r="P5" s="3" t="s">
        <v>44</v>
      </c>
      <c r="Q5" s="3" t="s">
        <v>42</v>
      </c>
      <c r="R5" s="3" t="s">
        <v>43</v>
      </c>
      <c r="S5" s="3" t="s">
        <v>44</v>
      </c>
      <c r="T5" s="3" t="s">
        <v>42</v>
      </c>
      <c r="U5" s="3" t="s">
        <v>43</v>
      </c>
      <c r="V5" s="3" t="s">
        <v>44</v>
      </c>
      <c r="W5" s="3" t="s">
        <v>42</v>
      </c>
      <c r="X5" s="3" t="s">
        <v>43</v>
      </c>
      <c r="Y5" s="3" t="s">
        <v>44</v>
      </c>
      <c r="Z5" s="3" t="s">
        <v>42</v>
      </c>
      <c r="AA5" s="3" t="s">
        <v>43</v>
      </c>
      <c r="AB5" s="3" t="s">
        <v>44</v>
      </c>
      <c r="AC5" s="3" t="s">
        <v>42</v>
      </c>
      <c r="AD5" s="3" t="s">
        <v>43</v>
      </c>
      <c r="AE5" s="3" t="s">
        <v>44</v>
      </c>
      <c r="AF5" s="3" t="s">
        <v>42</v>
      </c>
      <c r="AG5" s="3" t="s">
        <v>43</v>
      </c>
      <c r="AH5" s="3" t="s">
        <v>44</v>
      </c>
      <c r="AI5" s="3" t="s">
        <v>42</v>
      </c>
      <c r="AJ5" s="3" t="s">
        <v>43</v>
      </c>
      <c r="AK5" s="3" t="s">
        <v>44</v>
      </c>
      <c r="AL5" s="3" t="s">
        <v>42</v>
      </c>
      <c r="AM5" s="3" t="s">
        <v>43</v>
      </c>
      <c r="AN5" s="3" t="s">
        <v>44</v>
      </c>
      <c r="AO5" s="3" t="s">
        <v>42</v>
      </c>
      <c r="AP5" s="3" t="s">
        <v>43</v>
      </c>
      <c r="AQ5" s="3" t="s">
        <v>44</v>
      </c>
      <c r="AR5" s="3" t="s">
        <v>42</v>
      </c>
      <c r="AS5" s="3" t="s">
        <v>43</v>
      </c>
      <c r="AT5" s="10" t="s">
        <v>44</v>
      </c>
      <c r="AU5" s="36"/>
      <c r="AV5" s="8"/>
      <c r="AW5" s="8"/>
      <c r="AX5" s="8"/>
      <c r="AY5" s="8"/>
      <c r="AZ5" s="8"/>
      <c r="BA5" s="8"/>
      <c r="BB5" s="8"/>
      <c r="BC5" s="8"/>
    </row>
    <row r="6" spans="1:55" x14ac:dyDescent="0.25">
      <c r="A6" s="20">
        <v>0</v>
      </c>
      <c r="B6" s="16">
        <f>K6+T6+AC6+AL6</f>
        <v>3962</v>
      </c>
      <c r="C6" s="17">
        <f t="shared" ref="C6:J6" si="0">L6+U6+AD6+AM6</f>
        <v>2021</v>
      </c>
      <c r="D6" s="17">
        <f t="shared" si="0"/>
        <v>1941</v>
      </c>
      <c r="E6" s="16">
        <f t="shared" si="0"/>
        <v>4393</v>
      </c>
      <c r="F6" s="17">
        <f t="shared" si="0"/>
        <v>2242</v>
      </c>
      <c r="G6" s="17">
        <f t="shared" si="0"/>
        <v>2151</v>
      </c>
      <c r="H6" s="16">
        <f t="shared" si="0"/>
        <v>5745</v>
      </c>
      <c r="I6" s="17">
        <f t="shared" si="0"/>
        <v>2932</v>
      </c>
      <c r="J6" s="17">
        <f t="shared" si="0"/>
        <v>2813</v>
      </c>
      <c r="K6" s="4">
        <v>899</v>
      </c>
      <c r="L6" s="5">
        <v>476</v>
      </c>
      <c r="M6" s="5">
        <v>423</v>
      </c>
      <c r="N6" s="4">
        <v>832</v>
      </c>
      <c r="O6" s="5">
        <v>415</v>
      </c>
      <c r="P6" s="5">
        <v>417</v>
      </c>
      <c r="Q6" s="4">
        <v>1401</v>
      </c>
      <c r="R6" s="5">
        <v>729</v>
      </c>
      <c r="S6" s="5">
        <v>672</v>
      </c>
      <c r="T6" s="4">
        <v>1208</v>
      </c>
      <c r="U6" s="5">
        <v>603</v>
      </c>
      <c r="V6" s="5">
        <v>605</v>
      </c>
      <c r="W6" s="4">
        <v>993</v>
      </c>
      <c r="X6" s="5">
        <v>512</v>
      </c>
      <c r="Y6" s="5">
        <v>481</v>
      </c>
      <c r="Z6" s="4">
        <v>1207</v>
      </c>
      <c r="AA6" s="5">
        <v>629</v>
      </c>
      <c r="AB6" s="5">
        <v>578</v>
      </c>
      <c r="AC6" s="4">
        <v>455</v>
      </c>
      <c r="AD6" s="5">
        <v>229</v>
      </c>
      <c r="AE6" s="5">
        <v>226</v>
      </c>
      <c r="AF6" s="4">
        <v>741</v>
      </c>
      <c r="AG6" s="5">
        <v>383</v>
      </c>
      <c r="AH6" s="5">
        <v>358</v>
      </c>
      <c r="AI6" s="4">
        <v>811</v>
      </c>
      <c r="AJ6" s="5">
        <v>402</v>
      </c>
      <c r="AK6" s="5">
        <v>409</v>
      </c>
      <c r="AL6" s="4">
        <v>1400</v>
      </c>
      <c r="AM6" s="5">
        <v>713</v>
      </c>
      <c r="AN6" s="5">
        <v>687</v>
      </c>
      <c r="AO6" s="4">
        <v>1827</v>
      </c>
      <c r="AP6" s="5">
        <v>932</v>
      </c>
      <c r="AQ6" s="5">
        <v>895</v>
      </c>
      <c r="AR6" s="4">
        <v>2326</v>
      </c>
      <c r="AS6" s="5">
        <v>1172</v>
      </c>
      <c r="AT6" s="5">
        <v>1154</v>
      </c>
      <c r="AU6" s="4"/>
      <c r="AV6" s="5"/>
      <c r="AW6" s="5"/>
      <c r="AX6" s="5"/>
      <c r="AY6" s="5"/>
      <c r="AZ6" s="5"/>
      <c r="BA6" s="5"/>
      <c r="BB6" s="5"/>
      <c r="BC6" s="5"/>
    </row>
    <row r="7" spans="1:55" x14ac:dyDescent="0.25">
      <c r="A7" s="20">
        <v>1</v>
      </c>
      <c r="B7" s="16">
        <f t="shared" ref="B7:B40" si="1">K7+T7+AC7+AL7</f>
        <v>4033</v>
      </c>
      <c r="C7" s="17">
        <f t="shared" ref="C7:C40" si="2">L7+U7+AD7+AM7</f>
        <v>2073</v>
      </c>
      <c r="D7" s="17">
        <f t="shared" ref="D7:D40" si="3">M7+V7+AE7+AN7</f>
        <v>1960</v>
      </c>
      <c r="E7" s="16">
        <f t="shared" ref="E7:E40" si="4">N7+W7+AF7+AO7</f>
        <v>4292</v>
      </c>
      <c r="F7" s="17">
        <f t="shared" ref="F7:F40" si="5">O7+X7+AG7+AP7</f>
        <v>2193</v>
      </c>
      <c r="G7" s="17">
        <f t="shared" ref="G7:G40" si="6">P7+Y7+AH7+AQ7</f>
        <v>2099</v>
      </c>
      <c r="H7" s="16">
        <f t="shared" ref="H7:H40" si="7">Q7+Z7+AI7+AR7</f>
        <v>5300</v>
      </c>
      <c r="I7" s="17">
        <f t="shared" ref="I7:I40" si="8">R7+AA7+AJ7+AS7</f>
        <v>2701</v>
      </c>
      <c r="J7" s="17">
        <f t="shared" ref="J7:J40" si="9">S7+AB7+AK7+AT7</f>
        <v>2599</v>
      </c>
      <c r="K7" s="4">
        <v>905</v>
      </c>
      <c r="L7" s="5">
        <v>474</v>
      </c>
      <c r="M7" s="5">
        <v>431</v>
      </c>
      <c r="N7" s="4">
        <v>810</v>
      </c>
      <c r="O7" s="5">
        <v>411</v>
      </c>
      <c r="P7" s="5">
        <v>399</v>
      </c>
      <c r="Q7" s="4">
        <v>1283</v>
      </c>
      <c r="R7" s="5">
        <v>659</v>
      </c>
      <c r="S7" s="5">
        <v>624</v>
      </c>
      <c r="T7" s="4">
        <v>1236</v>
      </c>
      <c r="U7" s="5">
        <v>630</v>
      </c>
      <c r="V7" s="5">
        <v>606</v>
      </c>
      <c r="W7" s="4">
        <v>994</v>
      </c>
      <c r="X7" s="5">
        <v>510</v>
      </c>
      <c r="Y7" s="5">
        <v>484</v>
      </c>
      <c r="Z7" s="4">
        <v>1105</v>
      </c>
      <c r="AA7" s="5">
        <v>574</v>
      </c>
      <c r="AB7" s="5">
        <v>531</v>
      </c>
      <c r="AC7" s="4">
        <v>466</v>
      </c>
      <c r="AD7" s="5">
        <v>242</v>
      </c>
      <c r="AE7" s="5">
        <v>224</v>
      </c>
      <c r="AF7" s="4">
        <v>735</v>
      </c>
      <c r="AG7" s="5">
        <v>377</v>
      </c>
      <c r="AH7" s="5">
        <v>358</v>
      </c>
      <c r="AI7" s="4">
        <v>771</v>
      </c>
      <c r="AJ7" s="5">
        <v>387</v>
      </c>
      <c r="AK7" s="5">
        <v>384</v>
      </c>
      <c r="AL7" s="4">
        <v>1426</v>
      </c>
      <c r="AM7" s="5">
        <v>727</v>
      </c>
      <c r="AN7" s="5">
        <v>699</v>
      </c>
      <c r="AO7" s="4">
        <v>1753</v>
      </c>
      <c r="AP7" s="5">
        <v>895</v>
      </c>
      <c r="AQ7" s="5">
        <v>858</v>
      </c>
      <c r="AR7" s="4">
        <v>2141</v>
      </c>
      <c r="AS7" s="5">
        <v>1081</v>
      </c>
      <c r="AT7" s="5">
        <v>1060</v>
      </c>
      <c r="AU7" s="4"/>
      <c r="AV7" s="5"/>
      <c r="AW7" s="5"/>
      <c r="AX7" s="5"/>
      <c r="AY7" s="5"/>
      <c r="AZ7" s="5"/>
      <c r="BA7" s="5"/>
      <c r="BB7" s="5"/>
      <c r="BC7" s="5"/>
    </row>
    <row r="8" spans="1:55" x14ac:dyDescent="0.25">
      <c r="A8" s="20">
        <v>2</v>
      </c>
      <c r="B8" s="16">
        <f t="shared" si="1"/>
        <v>4089</v>
      </c>
      <c r="C8" s="17">
        <f t="shared" si="2"/>
        <v>2112</v>
      </c>
      <c r="D8" s="17">
        <f t="shared" si="3"/>
        <v>1977</v>
      </c>
      <c r="E8" s="16">
        <f t="shared" si="4"/>
        <v>4235</v>
      </c>
      <c r="F8" s="17">
        <f t="shared" si="5"/>
        <v>2168</v>
      </c>
      <c r="G8" s="17">
        <f t="shared" si="6"/>
        <v>2067</v>
      </c>
      <c r="H8" s="16">
        <f t="shared" si="7"/>
        <v>4950</v>
      </c>
      <c r="I8" s="17">
        <f t="shared" si="8"/>
        <v>2521</v>
      </c>
      <c r="J8" s="17">
        <f t="shared" si="9"/>
        <v>2429</v>
      </c>
      <c r="K8" s="4">
        <v>907</v>
      </c>
      <c r="L8" s="5">
        <v>471</v>
      </c>
      <c r="M8" s="5">
        <v>436</v>
      </c>
      <c r="N8" s="4">
        <v>797</v>
      </c>
      <c r="O8" s="5">
        <v>410</v>
      </c>
      <c r="P8" s="5">
        <v>387</v>
      </c>
      <c r="Q8" s="4">
        <v>1190</v>
      </c>
      <c r="R8" s="5">
        <v>605</v>
      </c>
      <c r="S8" s="5">
        <v>585</v>
      </c>
      <c r="T8" s="4">
        <v>1259</v>
      </c>
      <c r="U8" s="5">
        <v>650</v>
      </c>
      <c r="V8" s="5">
        <v>609</v>
      </c>
      <c r="W8" s="4">
        <v>1006</v>
      </c>
      <c r="X8" s="5">
        <v>515</v>
      </c>
      <c r="Y8" s="5">
        <v>491</v>
      </c>
      <c r="Z8" s="4">
        <v>1030</v>
      </c>
      <c r="AA8" s="5">
        <v>533</v>
      </c>
      <c r="AB8" s="5">
        <v>497</v>
      </c>
      <c r="AC8" s="4">
        <v>474</v>
      </c>
      <c r="AD8" s="5">
        <v>251</v>
      </c>
      <c r="AE8" s="5">
        <v>223</v>
      </c>
      <c r="AF8" s="4">
        <v>726</v>
      </c>
      <c r="AG8" s="5">
        <v>371</v>
      </c>
      <c r="AH8" s="5">
        <v>355</v>
      </c>
      <c r="AI8" s="4">
        <v>739</v>
      </c>
      <c r="AJ8" s="5">
        <v>375</v>
      </c>
      <c r="AK8" s="5">
        <v>364</v>
      </c>
      <c r="AL8" s="4">
        <v>1449</v>
      </c>
      <c r="AM8" s="5">
        <v>740</v>
      </c>
      <c r="AN8" s="5">
        <v>709</v>
      </c>
      <c r="AO8" s="4">
        <v>1706</v>
      </c>
      <c r="AP8" s="5">
        <v>872</v>
      </c>
      <c r="AQ8" s="5">
        <v>834</v>
      </c>
      <c r="AR8" s="4">
        <v>1991</v>
      </c>
      <c r="AS8" s="5">
        <v>1008</v>
      </c>
      <c r="AT8" s="5">
        <v>983</v>
      </c>
      <c r="AU8" s="4"/>
      <c r="AV8" s="5"/>
      <c r="AW8" s="5"/>
      <c r="AX8" s="5"/>
      <c r="AY8" s="5"/>
      <c r="AZ8" s="5"/>
      <c r="BA8" s="5"/>
      <c r="BB8" s="5"/>
      <c r="BC8" s="5"/>
    </row>
    <row r="9" spans="1:55" x14ac:dyDescent="0.25">
      <c r="A9" s="20">
        <v>3</v>
      </c>
      <c r="B9" s="16">
        <f t="shared" si="1"/>
        <v>4127</v>
      </c>
      <c r="C9" s="17">
        <f t="shared" si="2"/>
        <v>2138</v>
      </c>
      <c r="D9" s="17">
        <f t="shared" si="3"/>
        <v>1989</v>
      </c>
      <c r="E9" s="16">
        <f t="shared" si="4"/>
        <v>4215</v>
      </c>
      <c r="F9" s="17">
        <f t="shared" si="5"/>
        <v>2161</v>
      </c>
      <c r="G9" s="17">
        <f t="shared" si="6"/>
        <v>2054</v>
      </c>
      <c r="H9" s="16">
        <f t="shared" si="7"/>
        <v>4687</v>
      </c>
      <c r="I9" s="17">
        <f t="shared" si="8"/>
        <v>2387</v>
      </c>
      <c r="J9" s="17">
        <f t="shared" si="9"/>
        <v>2300</v>
      </c>
      <c r="K9" s="4">
        <v>904</v>
      </c>
      <c r="L9" s="5">
        <v>466</v>
      </c>
      <c r="M9" s="5">
        <v>438</v>
      </c>
      <c r="N9" s="4">
        <v>790</v>
      </c>
      <c r="O9" s="5">
        <v>410</v>
      </c>
      <c r="P9" s="5">
        <v>380</v>
      </c>
      <c r="Q9" s="4">
        <v>1118</v>
      </c>
      <c r="R9" s="5">
        <v>565</v>
      </c>
      <c r="S9" s="5">
        <v>553</v>
      </c>
      <c r="T9" s="4">
        <v>1274</v>
      </c>
      <c r="U9" s="5">
        <v>663</v>
      </c>
      <c r="V9" s="5">
        <v>611</v>
      </c>
      <c r="W9" s="4">
        <v>1027</v>
      </c>
      <c r="X9" s="5">
        <v>525</v>
      </c>
      <c r="Y9" s="5">
        <v>502</v>
      </c>
      <c r="Z9" s="4">
        <v>981</v>
      </c>
      <c r="AA9" s="5">
        <v>506</v>
      </c>
      <c r="AB9" s="5">
        <v>475</v>
      </c>
      <c r="AC9" s="4">
        <v>479</v>
      </c>
      <c r="AD9" s="5">
        <v>257</v>
      </c>
      <c r="AE9" s="5">
        <v>222</v>
      </c>
      <c r="AF9" s="4">
        <v>717</v>
      </c>
      <c r="AG9" s="5">
        <v>366</v>
      </c>
      <c r="AH9" s="5">
        <v>351</v>
      </c>
      <c r="AI9" s="4">
        <v>713</v>
      </c>
      <c r="AJ9" s="5">
        <v>364</v>
      </c>
      <c r="AK9" s="5">
        <v>349</v>
      </c>
      <c r="AL9" s="4">
        <v>1470</v>
      </c>
      <c r="AM9" s="5">
        <v>752</v>
      </c>
      <c r="AN9" s="5">
        <v>718</v>
      </c>
      <c r="AO9" s="4">
        <v>1681</v>
      </c>
      <c r="AP9" s="5">
        <v>860</v>
      </c>
      <c r="AQ9" s="5">
        <v>821</v>
      </c>
      <c r="AR9" s="4">
        <v>1875</v>
      </c>
      <c r="AS9" s="5">
        <v>952</v>
      </c>
      <c r="AT9" s="5">
        <v>923</v>
      </c>
      <c r="AU9" s="4"/>
      <c r="AV9" s="5"/>
      <c r="AW9" s="5"/>
      <c r="AX9" s="5"/>
      <c r="AY9" s="5"/>
      <c r="AZ9" s="5"/>
      <c r="BA9" s="5"/>
      <c r="BB9" s="5"/>
      <c r="BC9" s="5"/>
    </row>
    <row r="10" spans="1:55" x14ac:dyDescent="0.25">
      <c r="A10" s="20">
        <v>4</v>
      </c>
      <c r="B10" s="16">
        <f t="shared" si="1"/>
        <v>4149</v>
      </c>
      <c r="C10" s="17">
        <f t="shared" si="2"/>
        <v>2153</v>
      </c>
      <c r="D10" s="17">
        <f t="shared" si="3"/>
        <v>1996</v>
      </c>
      <c r="E10" s="16">
        <f t="shared" si="4"/>
        <v>4221</v>
      </c>
      <c r="F10" s="17">
        <f t="shared" si="5"/>
        <v>2167</v>
      </c>
      <c r="G10" s="17">
        <f t="shared" si="6"/>
        <v>2054</v>
      </c>
      <c r="H10" s="16">
        <f t="shared" si="7"/>
        <v>4507</v>
      </c>
      <c r="I10" s="17">
        <f t="shared" si="8"/>
        <v>2297</v>
      </c>
      <c r="J10" s="17">
        <f t="shared" si="9"/>
        <v>2210</v>
      </c>
      <c r="K10" s="4">
        <v>899</v>
      </c>
      <c r="L10" s="5">
        <v>461</v>
      </c>
      <c r="M10" s="5">
        <v>438</v>
      </c>
      <c r="N10" s="4">
        <v>789</v>
      </c>
      <c r="O10" s="5">
        <v>412</v>
      </c>
      <c r="P10" s="5">
        <v>377</v>
      </c>
      <c r="Q10" s="4">
        <v>1067</v>
      </c>
      <c r="R10" s="5">
        <v>538</v>
      </c>
      <c r="S10" s="5">
        <v>529</v>
      </c>
      <c r="T10" s="4">
        <v>1283</v>
      </c>
      <c r="U10" s="5">
        <v>670</v>
      </c>
      <c r="V10" s="5">
        <v>613</v>
      </c>
      <c r="W10" s="4">
        <v>1053</v>
      </c>
      <c r="X10" s="5">
        <v>538</v>
      </c>
      <c r="Y10" s="5">
        <v>515</v>
      </c>
      <c r="Z10" s="4">
        <v>954</v>
      </c>
      <c r="AA10" s="5">
        <v>491</v>
      </c>
      <c r="AB10" s="5">
        <v>463</v>
      </c>
      <c r="AC10" s="4">
        <v>481</v>
      </c>
      <c r="AD10" s="5">
        <v>260</v>
      </c>
      <c r="AE10" s="5">
        <v>221</v>
      </c>
      <c r="AF10" s="4">
        <v>705</v>
      </c>
      <c r="AG10" s="5">
        <v>360</v>
      </c>
      <c r="AH10" s="5">
        <v>345</v>
      </c>
      <c r="AI10" s="4">
        <v>694</v>
      </c>
      <c r="AJ10" s="5">
        <v>356</v>
      </c>
      <c r="AK10" s="5">
        <v>338</v>
      </c>
      <c r="AL10" s="4">
        <v>1486</v>
      </c>
      <c r="AM10" s="5">
        <v>762</v>
      </c>
      <c r="AN10" s="5">
        <v>724</v>
      </c>
      <c r="AO10" s="4">
        <v>1674</v>
      </c>
      <c r="AP10" s="5">
        <v>857</v>
      </c>
      <c r="AQ10" s="5">
        <v>817</v>
      </c>
      <c r="AR10" s="4">
        <v>1792</v>
      </c>
      <c r="AS10" s="5">
        <v>912</v>
      </c>
      <c r="AT10" s="5">
        <v>880</v>
      </c>
      <c r="AU10" s="4"/>
      <c r="AV10" s="5"/>
      <c r="AW10" s="5"/>
      <c r="AX10" s="5"/>
      <c r="AY10" s="5"/>
      <c r="AZ10" s="5"/>
      <c r="BA10" s="5"/>
      <c r="BB10" s="5"/>
      <c r="BC10" s="5"/>
    </row>
    <row r="11" spans="1:55" x14ac:dyDescent="0.25">
      <c r="A11" s="20">
        <v>5</v>
      </c>
      <c r="B11" s="16">
        <f t="shared" si="1"/>
        <v>4157</v>
      </c>
      <c r="C11" s="17">
        <f t="shared" si="2"/>
        <v>2154</v>
      </c>
      <c r="D11" s="17">
        <f t="shared" si="3"/>
        <v>2003</v>
      </c>
      <c r="E11" s="16">
        <f t="shared" si="4"/>
        <v>4256</v>
      </c>
      <c r="F11" s="17">
        <f t="shared" si="5"/>
        <v>2187</v>
      </c>
      <c r="G11" s="17">
        <f t="shared" si="6"/>
        <v>2069</v>
      </c>
      <c r="H11" s="16">
        <f t="shared" si="7"/>
        <v>4398</v>
      </c>
      <c r="I11" s="17">
        <f t="shared" si="8"/>
        <v>2245</v>
      </c>
      <c r="J11" s="17">
        <f t="shared" si="9"/>
        <v>2153</v>
      </c>
      <c r="K11" s="4">
        <v>891</v>
      </c>
      <c r="L11" s="5">
        <v>455</v>
      </c>
      <c r="M11" s="5">
        <v>436</v>
      </c>
      <c r="N11" s="4">
        <v>791</v>
      </c>
      <c r="O11" s="5">
        <v>414</v>
      </c>
      <c r="P11" s="5">
        <v>377</v>
      </c>
      <c r="Q11" s="4">
        <v>1035</v>
      </c>
      <c r="R11" s="5">
        <v>524</v>
      </c>
      <c r="S11" s="5">
        <v>511</v>
      </c>
      <c r="T11" s="4">
        <v>1285</v>
      </c>
      <c r="U11" s="5">
        <v>670</v>
      </c>
      <c r="V11" s="5">
        <v>615</v>
      </c>
      <c r="W11" s="4">
        <v>1086</v>
      </c>
      <c r="X11" s="5">
        <v>556</v>
      </c>
      <c r="Y11" s="5">
        <v>530</v>
      </c>
      <c r="Z11" s="4">
        <v>947</v>
      </c>
      <c r="AA11" s="5">
        <v>486</v>
      </c>
      <c r="AB11" s="5">
        <v>461</v>
      </c>
      <c r="AC11" s="4">
        <v>480</v>
      </c>
      <c r="AD11" s="5">
        <v>259</v>
      </c>
      <c r="AE11" s="5">
        <v>221</v>
      </c>
      <c r="AF11" s="4">
        <v>695</v>
      </c>
      <c r="AG11" s="5">
        <v>355</v>
      </c>
      <c r="AH11" s="5">
        <v>340</v>
      </c>
      <c r="AI11" s="4">
        <v>680</v>
      </c>
      <c r="AJ11" s="5">
        <v>349</v>
      </c>
      <c r="AK11" s="5">
        <v>331</v>
      </c>
      <c r="AL11" s="4">
        <v>1501</v>
      </c>
      <c r="AM11" s="5">
        <v>770</v>
      </c>
      <c r="AN11" s="5">
        <v>731</v>
      </c>
      <c r="AO11" s="4">
        <v>1684</v>
      </c>
      <c r="AP11" s="5">
        <v>862</v>
      </c>
      <c r="AQ11" s="5">
        <v>822</v>
      </c>
      <c r="AR11" s="4">
        <v>1736</v>
      </c>
      <c r="AS11" s="5">
        <v>886</v>
      </c>
      <c r="AT11" s="5">
        <v>850</v>
      </c>
      <c r="AU11" s="4"/>
      <c r="AV11" s="5"/>
      <c r="AW11" s="5"/>
      <c r="AX11" s="5"/>
      <c r="AY11" s="5"/>
      <c r="AZ11" s="5"/>
      <c r="BA11" s="5"/>
      <c r="BB11" s="5"/>
      <c r="BC11" s="5"/>
    </row>
    <row r="12" spans="1:55" x14ac:dyDescent="0.25">
      <c r="A12" s="20">
        <v>6</v>
      </c>
      <c r="B12" s="16">
        <f t="shared" si="1"/>
        <v>4153</v>
      </c>
      <c r="C12" s="17">
        <f t="shared" si="2"/>
        <v>2148</v>
      </c>
      <c r="D12" s="17">
        <f t="shared" si="3"/>
        <v>2005</v>
      </c>
      <c r="E12" s="16">
        <f t="shared" si="4"/>
        <v>4309</v>
      </c>
      <c r="F12" s="17">
        <f t="shared" si="5"/>
        <v>2217</v>
      </c>
      <c r="G12" s="17">
        <f t="shared" si="6"/>
        <v>2092</v>
      </c>
      <c r="H12" s="16">
        <f t="shared" si="7"/>
        <v>4351</v>
      </c>
      <c r="I12" s="17">
        <f t="shared" si="8"/>
        <v>2227</v>
      </c>
      <c r="J12" s="17">
        <f t="shared" si="9"/>
        <v>2124</v>
      </c>
      <c r="K12" s="4">
        <v>882</v>
      </c>
      <c r="L12" s="5">
        <v>449</v>
      </c>
      <c r="M12" s="5">
        <v>433</v>
      </c>
      <c r="N12" s="4">
        <v>798</v>
      </c>
      <c r="O12" s="5">
        <v>417</v>
      </c>
      <c r="P12" s="5">
        <v>381</v>
      </c>
      <c r="Q12" s="4">
        <v>1019</v>
      </c>
      <c r="R12" s="5">
        <v>520</v>
      </c>
      <c r="S12" s="5">
        <v>499</v>
      </c>
      <c r="T12" s="4">
        <v>1281</v>
      </c>
      <c r="U12" s="5">
        <v>666</v>
      </c>
      <c r="V12" s="5">
        <v>615</v>
      </c>
      <c r="W12" s="4">
        <v>1122</v>
      </c>
      <c r="X12" s="5">
        <v>576</v>
      </c>
      <c r="Y12" s="5">
        <v>546</v>
      </c>
      <c r="Z12" s="4">
        <v>956</v>
      </c>
      <c r="AA12" s="5">
        <v>490</v>
      </c>
      <c r="AB12" s="5">
        <v>466</v>
      </c>
      <c r="AC12" s="4">
        <v>477</v>
      </c>
      <c r="AD12" s="5">
        <v>256</v>
      </c>
      <c r="AE12" s="5">
        <v>221</v>
      </c>
      <c r="AF12" s="4">
        <v>682</v>
      </c>
      <c r="AG12" s="5">
        <v>350</v>
      </c>
      <c r="AH12" s="5">
        <v>332</v>
      </c>
      <c r="AI12" s="4">
        <v>668</v>
      </c>
      <c r="AJ12" s="5">
        <v>343</v>
      </c>
      <c r="AK12" s="5">
        <v>325</v>
      </c>
      <c r="AL12" s="4">
        <v>1513</v>
      </c>
      <c r="AM12" s="5">
        <v>777</v>
      </c>
      <c r="AN12" s="5">
        <v>736</v>
      </c>
      <c r="AO12" s="4">
        <v>1707</v>
      </c>
      <c r="AP12" s="5">
        <v>874</v>
      </c>
      <c r="AQ12" s="5">
        <v>833</v>
      </c>
      <c r="AR12" s="4">
        <v>1708</v>
      </c>
      <c r="AS12" s="5">
        <v>874</v>
      </c>
      <c r="AT12" s="5">
        <v>834</v>
      </c>
      <c r="AU12" s="4"/>
      <c r="AV12" s="5"/>
      <c r="AW12" s="5"/>
      <c r="AX12" s="5"/>
      <c r="AY12" s="5"/>
      <c r="AZ12" s="5"/>
      <c r="BA12" s="5"/>
      <c r="BB12" s="5"/>
      <c r="BC12" s="5"/>
    </row>
    <row r="13" spans="1:55" x14ac:dyDescent="0.25">
      <c r="A13" s="20">
        <v>7</v>
      </c>
      <c r="B13" s="16">
        <f t="shared" si="1"/>
        <v>4140</v>
      </c>
      <c r="C13" s="17">
        <f t="shared" si="2"/>
        <v>2134</v>
      </c>
      <c r="D13" s="17">
        <f t="shared" si="3"/>
        <v>2006</v>
      </c>
      <c r="E13" s="16">
        <f t="shared" si="4"/>
        <v>4378</v>
      </c>
      <c r="F13" s="17">
        <f t="shared" si="5"/>
        <v>2253</v>
      </c>
      <c r="G13" s="17">
        <f t="shared" si="6"/>
        <v>2125</v>
      </c>
      <c r="H13" s="16">
        <f t="shared" si="7"/>
        <v>4362</v>
      </c>
      <c r="I13" s="17">
        <f t="shared" si="8"/>
        <v>2239</v>
      </c>
      <c r="J13" s="17">
        <f t="shared" si="9"/>
        <v>2123</v>
      </c>
      <c r="K13" s="4">
        <v>871</v>
      </c>
      <c r="L13" s="5">
        <v>442</v>
      </c>
      <c r="M13" s="5">
        <v>429</v>
      </c>
      <c r="N13" s="4">
        <v>808</v>
      </c>
      <c r="O13" s="5">
        <v>421</v>
      </c>
      <c r="P13" s="5">
        <v>387</v>
      </c>
      <c r="Q13" s="4">
        <v>1017</v>
      </c>
      <c r="R13" s="5">
        <v>524</v>
      </c>
      <c r="S13" s="5">
        <v>493</v>
      </c>
      <c r="T13" s="4">
        <v>1273</v>
      </c>
      <c r="U13" s="5">
        <v>657</v>
      </c>
      <c r="V13" s="5">
        <v>616</v>
      </c>
      <c r="W13" s="4">
        <v>1160</v>
      </c>
      <c r="X13" s="5">
        <v>596</v>
      </c>
      <c r="Y13" s="5">
        <v>564</v>
      </c>
      <c r="Z13" s="4">
        <v>979</v>
      </c>
      <c r="AA13" s="5">
        <v>502</v>
      </c>
      <c r="AB13" s="5">
        <v>477</v>
      </c>
      <c r="AC13" s="4">
        <v>474</v>
      </c>
      <c r="AD13" s="5">
        <v>253</v>
      </c>
      <c r="AE13" s="5">
        <v>221</v>
      </c>
      <c r="AF13" s="4">
        <v>671</v>
      </c>
      <c r="AG13" s="5">
        <v>346</v>
      </c>
      <c r="AH13" s="5">
        <v>325</v>
      </c>
      <c r="AI13" s="4">
        <v>663</v>
      </c>
      <c r="AJ13" s="5">
        <v>340</v>
      </c>
      <c r="AK13" s="5">
        <v>323</v>
      </c>
      <c r="AL13" s="4">
        <v>1522</v>
      </c>
      <c r="AM13" s="5">
        <v>782</v>
      </c>
      <c r="AN13" s="5">
        <v>740</v>
      </c>
      <c r="AO13" s="4">
        <v>1739</v>
      </c>
      <c r="AP13" s="5">
        <v>890</v>
      </c>
      <c r="AQ13" s="5">
        <v>849</v>
      </c>
      <c r="AR13" s="4">
        <v>1703</v>
      </c>
      <c r="AS13" s="5">
        <v>873</v>
      </c>
      <c r="AT13" s="5">
        <v>830</v>
      </c>
      <c r="AU13" s="4"/>
      <c r="AV13" s="5"/>
      <c r="AW13" s="5"/>
      <c r="AX13" s="5"/>
      <c r="AY13" s="5"/>
      <c r="AZ13" s="5"/>
      <c r="BA13" s="5"/>
      <c r="BB13" s="5"/>
      <c r="BC13" s="5"/>
    </row>
    <row r="14" spans="1:55" x14ac:dyDescent="0.25">
      <c r="A14" s="20">
        <v>8</v>
      </c>
      <c r="B14" s="16">
        <f t="shared" si="1"/>
        <v>4120</v>
      </c>
      <c r="C14" s="17">
        <f t="shared" si="2"/>
        <v>2115</v>
      </c>
      <c r="D14" s="17">
        <f t="shared" si="3"/>
        <v>2005</v>
      </c>
      <c r="E14" s="16">
        <f t="shared" si="4"/>
        <v>4456</v>
      </c>
      <c r="F14" s="17">
        <f t="shared" si="5"/>
        <v>2293</v>
      </c>
      <c r="G14" s="17">
        <f t="shared" si="6"/>
        <v>2163</v>
      </c>
      <c r="H14" s="16">
        <f t="shared" si="7"/>
        <v>4425</v>
      </c>
      <c r="I14" s="17">
        <f t="shared" si="8"/>
        <v>2278</v>
      </c>
      <c r="J14" s="17">
        <f t="shared" si="9"/>
        <v>2147</v>
      </c>
      <c r="K14" s="4">
        <v>862</v>
      </c>
      <c r="L14" s="5">
        <v>436</v>
      </c>
      <c r="M14" s="5">
        <v>426</v>
      </c>
      <c r="N14" s="4">
        <v>820</v>
      </c>
      <c r="O14" s="5">
        <v>425</v>
      </c>
      <c r="P14" s="5">
        <v>395</v>
      </c>
      <c r="Q14" s="4">
        <v>1030</v>
      </c>
      <c r="R14" s="5">
        <v>537</v>
      </c>
      <c r="S14" s="5">
        <v>493</v>
      </c>
      <c r="T14" s="4">
        <v>1259</v>
      </c>
      <c r="U14" s="5">
        <v>645</v>
      </c>
      <c r="V14" s="5">
        <v>614</v>
      </c>
      <c r="W14" s="4">
        <v>1198</v>
      </c>
      <c r="X14" s="5">
        <v>617</v>
      </c>
      <c r="Y14" s="5">
        <v>581</v>
      </c>
      <c r="Z14" s="4">
        <v>1013</v>
      </c>
      <c r="AA14" s="5">
        <v>519</v>
      </c>
      <c r="AB14" s="5">
        <v>494</v>
      </c>
      <c r="AC14" s="4">
        <v>470</v>
      </c>
      <c r="AD14" s="5">
        <v>248</v>
      </c>
      <c r="AE14" s="5">
        <v>222</v>
      </c>
      <c r="AF14" s="4">
        <v>660</v>
      </c>
      <c r="AG14" s="5">
        <v>342</v>
      </c>
      <c r="AH14" s="5">
        <v>318</v>
      </c>
      <c r="AI14" s="4">
        <v>662</v>
      </c>
      <c r="AJ14" s="5">
        <v>339</v>
      </c>
      <c r="AK14" s="5">
        <v>323</v>
      </c>
      <c r="AL14" s="4">
        <v>1529</v>
      </c>
      <c r="AM14" s="5">
        <v>786</v>
      </c>
      <c r="AN14" s="5">
        <v>743</v>
      </c>
      <c r="AO14" s="4">
        <v>1778</v>
      </c>
      <c r="AP14" s="5">
        <v>909</v>
      </c>
      <c r="AQ14" s="5">
        <v>869</v>
      </c>
      <c r="AR14" s="4">
        <v>1720</v>
      </c>
      <c r="AS14" s="5">
        <v>883</v>
      </c>
      <c r="AT14" s="5">
        <v>837</v>
      </c>
      <c r="AU14" s="4"/>
      <c r="AV14" s="5"/>
      <c r="AW14" s="5"/>
      <c r="AX14" s="5"/>
      <c r="AY14" s="5"/>
      <c r="AZ14" s="5"/>
      <c r="BA14" s="5"/>
      <c r="BB14" s="5"/>
      <c r="BC14" s="5"/>
    </row>
    <row r="15" spans="1:55" x14ac:dyDescent="0.25">
      <c r="A15" s="20">
        <v>9</v>
      </c>
      <c r="B15" s="16">
        <f t="shared" si="1"/>
        <v>4094</v>
      </c>
      <c r="C15" s="17">
        <f t="shared" si="2"/>
        <v>2092</v>
      </c>
      <c r="D15" s="17">
        <f t="shared" si="3"/>
        <v>2002</v>
      </c>
      <c r="E15" s="16">
        <f t="shared" si="4"/>
        <v>4540</v>
      </c>
      <c r="F15" s="17">
        <f t="shared" si="5"/>
        <v>2334</v>
      </c>
      <c r="G15" s="17">
        <f t="shared" si="6"/>
        <v>2206</v>
      </c>
      <c r="H15" s="16">
        <f t="shared" si="7"/>
        <v>4529</v>
      </c>
      <c r="I15" s="17">
        <f t="shared" si="8"/>
        <v>2337</v>
      </c>
      <c r="J15" s="17">
        <f t="shared" si="9"/>
        <v>2192</v>
      </c>
      <c r="K15" s="4">
        <v>854</v>
      </c>
      <c r="L15" s="5">
        <v>431</v>
      </c>
      <c r="M15" s="5">
        <v>423</v>
      </c>
      <c r="N15" s="4">
        <v>835</v>
      </c>
      <c r="O15" s="5">
        <v>430</v>
      </c>
      <c r="P15" s="5">
        <v>405</v>
      </c>
      <c r="Q15" s="4">
        <v>1053</v>
      </c>
      <c r="R15" s="5">
        <v>555</v>
      </c>
      <c r="S15" s="5">
        <v>498</v>
      </c>
      <c r="T15" s="4">
        <v>1240</v>
      </c>
      <c r="U15" s="5">
        <v>629</v>
      </c>
      <c r="V15" s="5">
        <v>611</v>
      </c>
      <c r="W15" s="4">
        <v>1236</v>
      </c>
      <c r="X15" s="5">
        <v>637</v>
      </c>
      <c r="Y15" s="5">
        <v>599</v>
      </c>
      <c r="Z15" s="4">
        <v>1055</v>
      </c>
      <c r="AA15" s="5">
        <v>541</v>
      </c>
      <c r="AB15" s="5">
        <v>514</v>
      </c>
      <c r="AC15" s="4">
        <v>465</v>
      </c>
      <c r="AD15" s="5">
        <v>243</v>
      </c>
      <c r="AE15" s="5">
        <v>222</v>
      </c>
      <c r="AF15" s="4">
        <v>650</v>
      </c>
      <c r="AG15" s="5">
        <v>338</v>
      </c>
      <c r="AH15" s="5">
        <v>312</v>
      </c>
      <c r="AI15" s="4">
        <v>665</v>
      </c>
      <c r="AJ15" s="5">
        <v>340</v>
      </c>
      <c r="AK15" s="5">
        <v>325</v>
      </c>
      <c r="AL15" s="4">
        <v>1535</v>
      </c>
      <c r="AM15" s="5">
        <v>789</v>
      </c>
      <c r="AN15" s="5">
        <v>746</v>
      </c>
      <c r="AO15" s="4">
        <v>1819</v>
      </c>
      <c r="AP15" s="5">
        <v>929</v>
      </c>
      <c r="AQ15" s="5">
        <v>890</v>
      </c>
      <c r="AR15" s="4">
        <v>1756</v>
      </c>
      <c r="AS15" s="5">
        <v>901</v>
      </c>
      <c r="AT15" s="5">
        <v>855</v>
      </c>
      <c r="AU15" s="4"/>
      <c r="AV15" s="5"/>
      <c r="AW15" s="5"/>
      <c r="AX15" s="5"/>
      <c r="AY15" s="5"/>
      <c r="AZ15" s="5"/>
      <c r="BA15" s="5"/>
      <c r="BB15" s="5"/>
      <c r="BC15" s="5"/>
    </row>
    <row r="16" spans="1:55" x14ac:dyDescent="0.25">
      <c r="A16" s="20">
        <v>10</v>
      </c>
      <c r="B16" s="16">
        <f t="shared" si="1"/>
        <v>4066</v>
      </c>
      <c r="C16" s="17">
        <f t="shared" si="2"/>
        <v>2069</v>
      </c>
      <c r="D16" s="17">
        <f t="shared" si="3"/>
        <v>1997</v>
      </c>
      <c r="E16" s="16">
        <f t="shared" si="4"/>
        <v>4628</v>
      </c>
      <c r="F16" s="17">
        <f t="shared" si="5"/>
        <v>2379</v>
      </c>
      <c r="G16" s="17">
        <f t="shared" si="6"/>
        <v>2249</v>
      </c>
      <c r="H16" s="16">
        <f t="shared" si="7"/>
        <v>4666</v>
      </c>
      <c r="I16" s="17">
        <f t="shared" si="8"/>
        <v>2414</v>
      </c>
      <c r="J16" s="17">
        <f t="shared" si="9"/>
        <v>2252</v>
      </c>
      <c r="K16" s="4">
        <v>846</v>
      </c>
      <c r="L16" s="5">
        <v>427</v>
      </c>
      <c r="M16" s="5">
        <v>419</v>
      </c>
      <c r="N16" s="4">
        <v>849</v>
      </c>
      <c r="O16" s="5">
        <v>434</v>
      </c>
      <c r="P16" s="5">
        <v>415</v>
      </c>
      <c r="Q16" s="4">
        <v>1085</v>
      </c>
      <c r="R16" s="5">
        <v>578</v>
      </c>
      <c r="S16" s="5">
        <v>507</v>
      </c>
      <c r="T16" s="4">
        <v>1219</v>
      </c>
      <c r="U16" s="5">
        <v>612</v>
      </c>
      <c r="V16" s="5">
        <v>607</v>
      </c>
      <c r="W16" s="4">
        <v>1271</v>
      </c>
      <c r="X16" s="5">
        <v>656</v>
      </c>
      <c r="Y16" s="5">
        <v>615</v>
      </c>
      <c r="Z16" s="4">
        <v>1105</v>
      </c>
      <c r="AA16" s="5">
        <v>566</v>
      </c>
      <c r="AB16" s="5">
        <v>539</v>
      </c>
      <c r="AC16" s="4">
        <v>463</v>
      </c>
      <c r="AD16" s="5">
        <v>240</v>
      </c>
      <c r="AE16" s="5">
        <v>223</v>
      </c>
      <c r="AF16" s="4">
        <v>642</v>
      </c>
      <c r="AG16" s="5">
        <v>337</v>
      </c>
      <c r="AH16" s="5">
        <v>305</v>
      </c>
      <c r="AI16" s="4">
        <v>673</v>
      </c>
      <c r="AJ16" s="5">
        <v>344</v>
      </c>
      <c r="AK16" s="5">
        <v>329</v>
      </c>
      <c r="AL16" s="4">
        <v>1538</v>
      </c>
      <c r="AM16" s="5">
        <v>790</v>
      </c>
      <c r="AN16" s="5">
        <v>748</v>
      </c>
      <c r="AO16" s="4">
        <v>1866</v>
      </c>
      <c r="AP16" s="5">
        <v>952</v>
      </c>
      <c r="AQ16" s="5">
        <v>914</v>
      </c>
      <c r="AR16" s="4">
        <v>1803</v>
      </c>
      <c r="AS16" s="5">
        <v>926</v>
      </c>
      <c r="AT16" s="5">
        <v>877</v>
      </c>
      <c r="AU16" s="4"/>
      <c r="AV16" s="5"/>
      <c r="AW16" s="5"/>
      <c r="AX16" s="5"/>
      <c r="AY16" s="5"/>
      <c r="AZ16" s="5"/>
      <c r="BA16" s="5"/>
      <c r="BB16" s="5"/>
      <c r="BC16" s="5"/>
    </row>
    <row r="17" spans="1:55" x14ac:dyDescent="0.25">
      <c r="A17" s="20">
        <v>11</v>
      </c>
      <c r="B17" s="16">
        <f t="shared" si="1"/>
        <v>4042</v>
      </c>
      <c r="C17" s="17">
        <f t="shared" si="2"/>
        <v>2047</v>
      </c>
      <c r="D17" s="17">
        <f t="shared" si="3"/>
        <v>1995</v>
      </c>
      <c r="E17" s="16">
        <f t="shared" si="4"/>
        <v>4731</v>
      </c>
      <c r="F17" s="17">
        <f t="shared" si="5"/>
        <v>2433</v>
      </c>
      <c r="G17" s="17">
        <f t="shared" si="6"/>
        <v>2298</v>
      </c>
      <c r="H17" s="16">
        <f t="shared" si="7"/>
        <v>4832</v>
      </c>
      <c r="I17" s="17">
        <f t="shared" si="8"/>
        <v>2507</v>
      </c>
      <c r="J17" s="17">
        <f t="shared" si="9"/>
        <v>2325</v>
      </c>
      <c r="K17" s="4">
        <v>839</v>
      </c>
      <c r="L17" s="5">
        <v>423</v>
      </c>
      <c r="M17" s="5">
        <v>416</v>
      </c>
      <c r="N17" s="4">
        <v>869</v>
      </c>
      <c r="O17" s="5">
        <v>440</v>
      </c>
      <c r="P17" s="5">
        <v>429</v>
      </c>
      <c r="Q17" s="4">
        <v>1123</v>
      </c>
      <c r="R17" s="5">
        <v>605</v>
      </c>
      <c r="S17" s="5">
        <v>518</v>
      </c>
      <c r="T17" s="4">
        <v>1195</v>
      </c>
      <c r="U17" s="5">
        <v>591</v>
      </c>
      <c r="V17" s="5">
        <v>604</v>
      </c>
      <c r="W17" s="4">
        <v>1305</v>
      </c>
      <c r="X17" s="5">
        <v>675</v>
      </c>
      <c r="Y17" s="5">
        <v>630</v>
      </c>
      <c r="Z17" s="4">
        <v>1161</v>
      </c>
      <c r="AA17" s="5">
        <v>595</v>
      </c>
      <c r="AB17" s="5">
        <v>566</v>
      </c>
      <c r="AC17" s="4">
        <v>464</v>
      </c>
      <c r="AD17" s="5">
        <v>240</v>
      </c>
      <c r="AE17" s="5">
        <v>224</v>
      </c>
      <c r="AF17" s="4">
        <v>639</v>
      </c>
      <c r="AG17" s="5">
        <v>341</v>
      </c>
      <c r="AH17" s="5">
        <v>298</v>
      </c>
      <c r="AI17" s="4">
        <v>687</v>
      </c>
      <c r="AJ17" s="5">
        <v>352</v>
      </c>
      <c r="AK17" s="5">
        <v>335</v>
      </c>
      <c r="AL17" s="4">
        <v>1544</v>
      </c>
      <c r="AM17" s="5">
        <v>793</v>
      </c>
      <c r="AN17" s="5">
        <v>751</v>
      </c>
      <c r="AO17" s="4">
        <v>1918</v>
      </c>
      <c r="AP17" s="5">
        <v>977</v>
      </c>
      <c r="AQ17" s="5">
        <v>941</v>
      </c>
      <c r="AR17" s="4">
        <v>1861</v>
      </c>
      <c r="AS17" s="5">
        <v>955</v>
      </c>
      <c r="AT17" s="5">
        <v>906</v>
      </c>
      <c r="AU17" s="4"/>
      <c r="AV17" s="5"/>
      <c r="AW17" s="5"/>
      <c r="AX17" s="5"/>
      <c r="AY17" s="5"/>
      <c r="AZ17" s="5"/>
      <c r="BA17" s="5"/>
      <c r="BB17" s="5"/>
      <c r="BC17" s="5"/>
    </row>
    <row r="18" spans="1:55" x14ac:dyDescent="0.25">
      <c r="A18" s="20">
        <v>12</v>
      </c>
      <c r="B18" s="16">
        <f t="shared" si="1"/>
        <v>4009</v>
      </c>
      <c r="C18" s="17">
        <f t="shared" si="2"/>
        <v>2019</v>
      </c>
      <c r="D18" s="17">
        <f t="shared" si="3"/>
        <v>1990</v>
      </c>
      <c r="E18" s="16">
        <f t="shared" si="4"/>
        <v>4789</v>
      </c>
      <c r="F18" s="17">
        <f t="shared" si="5"/>
        <v>2459</v>
      </c>
      <c r="G18" s="17">
        <f t="shared" si="6"/>
        <v>2330</v>
      </c>
      <c r="H18" s="16">
        <f t="shared" si="7"/>
        <v>5020</v>
      </c>
      <c r="I18" s="17">
        <f t="shared" si="8"/>
        <v>2606</v>
      </c>
      <c r="J18" s="17">
        <f t="shared" si="9"/>
        <v>2414</v>
      </c>
      <c r="K18" s="4">
        <v>839</v>
      </c>
      <c r="L18" s="5">
        <v>422</v>
      </c>
      <c r="M18" s="5">
        <v>417</v>
      </c>
      <c r="N18" s="4">
        <v>881</v>
      </c>
      <c r="O18" s="5">
        <v>444</v>
      </c>
      <c r="P18" s="5">
        <v>437</v>
      </c>
      <c r="Q18" s="4">
        <v>1170</v>
      </c>
      <c r="R18" s="5">
        <v>633</v>
      </c>
      <c r="S18" s="5">
        <v>537</v>
      </c>
      <c r="T18" s="4">
        <v>1165</v>
      </c>
      <c r="U18" s="5">
        <v>571</v>
      </c>
      <c r="V18" s="5">
        <v>594</v>
      </c>
      <c r="W18" s="4">
        <v>1326</v>
      </c>
      <c r="X18" s="5">
        <v>684</v>
      </c>
      <c r="Y18" s="5">
        <v>642</v>
      </c>
      <c r="Z18" s="4">
        <v>1213</v>
      </c>
      <c r="AA18" s="5">
        <v>621</v>
      </c>
      <c r="AB18" s="5">
        <v>592</v>
      </c>
      <c r="AC18" s="4">
        <v>462</v>
      </c>
      <c r="AD18" s="5">
        <v>237</v>
      </c>
      <c r="AE18" s="5">
        <v>225</v>
      </c>
      <c r="AF18" s="4">
        <v>633</v>
      </c>
      <c r="AG18" s="5">
        <v>340</v>
      </c>
      <c r="AH18" s="5">
        <v>293</v>
      </c>
      <c r="AI18" s="4">
        <v>700</v>
      </c>
      <c r="AJ18" s="5">
        <v>359</v>
      </c>
      <c r="AK18" s="5">
        <v>341</v>
      </c>
      <c r="AL18" s="4">
        <v>1543</v>
      </c>
      <c r="AM18" s="5">
        <v>789</v>
      </c>
      <c r="AN18" s="5">
        <v>754</v>
      </c>
      <c r="AO18" s="4">
        <v>1949</v>
      </c>
      <c r="AP18" s="5">
        <v>991</v>
      </c>
      <c r="AQ18" s="5">
        <v>958</v>
      </c>
      <c r="AR18" s="4">
        <v>1937</v>
      </c>
      <c r="AS18" s="5">
        <v>993</v>
      </c>
      <c r="AT18" s="5">
        <v>944</v>
      </c>
      <c r="AU18" s="4"/>
      <c r="AV18" s="5"/>
      <c r="AW18" s="5"/>
      <c r="AX18" s="5"/>
      <c r="AY18" s="5"/>
      <c r="AZ18" s="5"/>
      <c r="BA18" s="5"/>
      <c r="BB18" s="5"/>
      <c r="BC18" s="5"/>
    </row>
    <row r="19" spans="1:55" x14ac:dyDescent="0.25">
      <c r="A19" s="20">
        <v>13</v>
      </c>
      <c r="B19" s="16">
        <f t="shared" si="1"/>
        <v>3956</v>
      </c>
      <c r="C19" s="17">
        <f t="shared" si="2"/>
        <v>1984</v>
      </c>
      <c r="D19" s="17">
        <f t="shared" si="3"/>
        <v>1972</v>
      </c>
      <c r="E19" s="16">
        <f t="shared" si="4"/>
        <v>4782</v>
      </c>
      <c r="F19" s="17">
        <f t="shared" si="5"/>
        <v>2444</v>
      </c>
      <c r="G19" s="17">
        <f t="shared" si="6"/>
        <v>2338</v>
      </c>
      <c r="H19" s="16">
        <f t="shared" si="7"/>
        <v>5222</v>
      </c>
      <c r="I19" s="17">
        <f t="shared" si="8"/>
        <v>2706</v>
      </c>
      <c r="J19" s="17">
        <f t="shared" si="9"/>
        <v>2516</v>
      </c>
      <c r="K19" s="4">
        <v>849</v>
      </c>
      <c r="L19" s="5">
        <v>424</v>
      </c>
      <c r="M19" s="5">
        <v>425</v>
      </c>
      <c r="N19" s="4">
        <v>882</v>
      </c>
      <c r="O19" s="5">
        <v>443</v>
      </c>
      <c r="P19" s="5">
        <v>439</v>
      </c>
      <c r="Q19" s="4">
        <v>1228</v>
      </c>
      <c r="R19" s="5">
        <v>661</v>
      </c>
      <c r="S19" s="5">
        <v>567</v>
      </c>
      <c r="T19" s="4">
        <v>1124</v>
      </c>
      <c r="U19" s="5">
        <v>552</v>
      </c>
      <c r="V19" s="5">
        <v>572</v>
      </c>
      <c r="W19" s="4">
        <v>1330</v>
      </c>
      <c r="X19" s="5">
        <v>681</v>
      </c>
      <c r="Y19" s="5">
        <v>649</v>
      </c>
      <c r="Z19" s="4">
        <v>1255</v>
      </c>
      <c r="AA19" s="5">
        <v>643</v>
      </c>
      <c r="AB19" s="5">
        <v>612</v>
      </c>
      <c r="AC19" s="4">
        <v>454</v>
      </c>
      <c r="AD19" s="5">
        <v>231</v>
      </c>
      <c r="AE19" s="5">
        <v>223</v>
      </c>
      <c r="AF19" s="4">
        <v>624</v>
      </c>
      <c r="AG19" s="5">
        <v>331</v>
      </c>
      <c r="AH19" s="5">
        <v>293</v>
      </c>
      <c r="AI19" s="4">
        <v>706</v>
      </c>
      <c r="AJ19" s="5">
        <v>362</v>
      </c>
      <c r="AK19" s="5">
        <v>344</v>
      </c>
      <c r="AL19" s="4">
        <v>1529</v>
      </c>
      <c r="AM19" s="5">
        <v>777</v>
      </c>
      <c r="AN19" s="5">
        <v>752</v>
      </c>
      <c r="AO19" s="4">
        <v>1946</v>
      </c>
      <c r="AP19" s="5">
        <v>989</v>
      </c>
      <c r="AQ19" s="5">
        <v>957</v>
      </c>
      <c r="AR19" s="4">
        <v>2033</v>
      </c>
      <c r="AS19" s="5">
        <v>1040</v>
      </c>
      <c r="AT19" s="5">
        <v>993</v>
      </c>
      <c r="AU19" s="4"/>
      <c r="AV19" s="5"/>
      <c r="AW19" s="5"/>
      <c r="AX19" s="5"/>
      <c r="AY19" s="5"/>
      <c r="AZ19" s="5"/>
      <c r="BA19" s="5"/>
      <c r="BB19" s="5"/>
      <c r="BC19" s="5"/>
    </row>
    <row r="20" spans="1:55" x14ac:dyDescent="0.25">
      <c r="A20" s="20">
        <v>14</v>
      </c>
      <c r="B20" s="16">
        <f t="shared" si="1"/>
        <v>3902</v>
      </c>
      <c r="C20" s="17">
        <f t="shared" si="2"/>
        <v>1948</v>
      </c>
      <c r="D20" s="17">
        <f t="shared" si="3"/>
        <v>1954</v>
      </c>
      <c r="E20" s="16">
        <f t="shared" si="4"/>
        <v>4731</v>
      </c>
      <c r="F20" s="17">
        <f t="shared" si="5"/>
        <v>2402</v>
      </c>
      <c r="G20" s="17">
        <f t="shared" si="6"/>
        <v>2329</v>
      </c>
      <c r="H20" s="16">
        <f t="shared" si="7"/>
        <v>5434</v>
      </c>
      <c r="I20" s="17">
        <f t="shared" si="8"/>
        <v>2807</v>
      </c>
      <c r="J20" s="17">
        <f t="shared" si="9"/>
        <v>2627</v>
      </c>
      <c r="K20" s="4">
        <v>869</v>
      </c>
      <c r="L20" s="5">
        <v>430</v>
      </c>
      <c r="M20" s="5">
        <v>439</v>
      </c>
      <c r="N20" s="4">
        <v>874</v>
      </c>
      <c r="O20" s="5">
        <v>439</v>
      </c>
      <c r="P20" s="5">
        <v>435</v>
      </c>
      <c r="Q20" s="4">
        <v>1292</v>
      </c>
      <c r="R20" s="5">
        <v>689</v>
      </c>
      <c r="S20" s="5">
        <v>603</v>
      </c>
      <c r="T20" s="4">
        <v>1078</v>
      </c>
      <c r="U20" s="5">
        <v>533</v>
      </c>
      <c r="V20" s="5">
        <v>545</v>
      </c>
      <c r="W20" s="4">
        <v>1319</v>
      </c>
      <c r="X20" s="5">
        <v>667</v>
      </c>
      <c r="Y20" s="5">
        <v>652</v>
      </c>
      <c r="Z20" s="4">
        <v>1292</v>
      </c>
      <c r="AA20" s="5">
        <v>662</v>
      </c>
      <c r="AB20" s="5">
        <v>630</v>
      </c>
      <c r="AC20" s="4">
        <v>446</v>
      </c>
      <c r="AD20" s="5">
        <v>226</v>
      </c>
      <c r="AE20" s="5">
        <v>220</v>
      </c>
      <c r="AF20" s="4">
        <v>616</v>
      </c>
      <c r="AG20" s="5">
        <v>320</v>
      </c>
      <c r="AH20" s="5">
        <v>296</v>
      </c>
      <c r="AI20" s="4">
        <v>711</v>
      </c>
      <c r="AJ20" s="5">
        <v>364</v>
      </c>
      <c r="AK20" s="5">
        <v>347</v>
      </c>
      <c r="AL20" s="4">
        <v>1509</v>
      </c>
      <c r="AM20" s="5">
        <v>759</v>
      </c>
      <c r="AN20" s="5">
        <v>750</v>
      </c>
      <c r="AO20" s="4">
        <v>1922</v>
      </c>
      <c r="AP20" s="5">
        <v>976</v>
      </c>
      <c r="AQ20" s="5">
        <v>946</v>
      </c>
      <c r="AR20" s="4">
        <v>2139</v>
      </c>
      <c r="AS20" s="5">
        <v>1092</v>
      </c>
      <c r="AT20" s="5">
        <v>1047</v>
      </c>
      <c r="AU20" s="4"/>
      <c r="AV20" s="5"/>
      <c r="AW20" s="5"/>
      <c r="AX20" s="5"/>
      <c r="AY20" s="5"/>
      <c r="AZ20" s="5"/>
      <c r="BA20" s="5"/>
      <c r="BB20" s="5"/>
      <c r="BC20" s="5"/>
    </row>
    <row r="21" spans="1:55" x14ac:dyDescent="0.25">
      <c r="A21" s="20">
        <v>15</v>
      </c>
      <c r="B21" s="16">
        <f t="shared" si="1"/>
        <v>3851</v>
      </c>
      <c r="C21" s="17">
        <f t="shared" si="2"/>
        <v>1914</v>
      </c>
      <c r="D21" s="17">
        <f t="shared" si="3"/>
        <v>1937</v>
      </c>
      <c r="E21" s="16">
        <f t="shared" si="4"/>
        <v>4686</v>
      </c>
      <c r="F21" s="17">
        <f t="shared" si="5"/>
        <v>2363</v>
      </c>
      <c r="G21" s="17">
        <f t="shared" si="6"/>
        <v>2323</v>
      </c>
      <c r="H21" s="16">
        <f t="shared" si="7"/>
        <v>5645</v>
      </c>
      <c r="I21" s="17">
        <f t="shared" si="8"/>
        <v>2907</v>
      </c>
      <c r="J21" s="17">
        <f t="shared" si="9"/>
        <v>2738</v>
      </c>
      <c r="K21" s="4">
        <v>887</v>
      </c>
      <c r="L21" s="5">
        <v>436</v>
      </c>
      <c r="M21" s="5">
        <v>451</v>
      </c>
      <c r="N21" s="4">
        <v>871</v>
      </c>
      <c r="O21" s="5">
        <v>437</v>
      </c>
      <c r="P21" s="5">
        <v>434</v>
      </c>
      <c r="Q21" s="4">
        <v>1355</v>
      </c>
      <c r="R21" s="5">
        <v>715</v>
      </c>
      <c r="S21" s="5">
        <v>640</v>
      </c>
      <c r="T21" s="4">
        <v>1033</v>
      </c>
      <c r="U21" s="5">
        <v>514</v>
      </c>
      <c r="V21" s="5">
        <v>519</v>
      </c>
      <c r="W21" s="4">
        <v>1306</v>
      </c>
      <c r="X21" s="5">
        <v>652</v>
      </c>
      <c r="Y21" s="5">
        <v>654</v>
      </c>
      <c r="Z21" s="4">
        <v>1326</v>
      </c>
      <c r="AA21" s="5">
        <v>680</v>
      </c>
      <c r="AB21" s="5">
        <v>646</v>
      </c>
      <c r="AC21" s="4">
        <v>439</v>
      </c>
      <c r="AD21" s="5">
        <v>221</v>
      </c>
      <c r="AE21" s="5">
        <v>218</v>
      </c>
      <c r="AF21" s="4">
        <v>610</v>
      </c>
      <c r="AG21" s="5">
        <v>311</v>
      </c>
      <c r="AH21" s="5">
        <v>299</v>
      </c>
      <c r="AI21" s="4">
        <v>719</v>
      </c>
      <c r="AJ21" s="5">
        <v>369</v>
      </c>
      <c r="AK21" s="5">
        <v>350</v>
      </c>
      <c r="AL21" s="4">
        <v>1492</v>
      </c>
      <c r="AM21" s="5">
        <v>743</v>
      </c>
      <c r="AN21" s="5">
        <v>749</v>
      </c>
      <c r="AO21" s="4">
        <v>1899</v>
      </c>
      <c r="AP21" s="5">
        <v>963</v>
      </c>
      <c r="AQ21" s="5">
        <v>936</v>
      </c>
      <c r="AR21" s="4">
        <v>2245</v>
      </c>
      <c r="AS21" s="5">
        <v>1143</v>
      </c>
      <c r="AT21" s="5">
        <v>1102</v>
      </c>
      <c r="AU21" s="4"/>
      <c r="AV21" s="5"/>
      <c r="AW21" s="5"/>
      <c r="AX21" s="5"/>
      <c r="AY21" s="5"/>
      <c r="AZ21" s="5"/>
      <c r="BA21" s="5"/>
      <c r="BB21" s="5"/>
      <c r="BC21" s="5"/>
    </row>
    <row r="22" spans="1:55" x14ac:dyDescent="0.25">
      <c r="A22" s="20">
        <v>16</v>
      </c>
      <c r="B22" s="16">
        <f t="shared" si="1"/>
        <v>3795</v>
      </c>
      <c r="C22" s="17">
        <f t="shared" si="2"/>
        <v>1874</v>
      </c>
      <c r="D22" s="17">
        <f t="shared" si="3"/>
        <v>1921</v>
      </c>
      <c r="E22" s="16">
        <f t="shared" si="4"/>
        <v>4643</v>
      </c>
      <c r="F22" s="17">
        <f t="shared" si="5"/>
        <v>2324</v>
      </c>
      <c r="G22" s="17">
        <f t="shared" si="6"/>
        <v>2319</v>
      </c>
      <c r="H22" s="16">
        <f t="shared" si="7"/>
        <v>5858</v>
      </c>
      <c r="I22" s="17">
        <f t="shared" si="8"/>
        <v>3009</v>
      </c>
      <c r="J22" s="17">
        <f t="shared" si="9"/>
        <v>2849</v>
      </c>
      <c r="K22" s="4">
        <v>904</v>
      </c>
      <c r="L22" s="5">
        <v>441</v>
      </c>
      <c r="M22" s="5">
        <v>463</v>
      </c>
      <c r="N22" s="4">
        <v>868</v>
      </c>
      <c r="O22" s="5">
        <v>436</v>
      </c>
      <c r="P22" s="5">
        <v>432</v>
      </c>
      <c r="Q22" s="4">
        <v>1421</v>
      </c>
      <c r="R22" s="5">
        <v>744</v>
      </c>
      <c r="S22" s="5">
        <v>677</v>
      </c>
      <c r="T22" s="4">
        <v>991</v>
      </c>
      <c r="U22" s="5">
        <v>497</v>
      </c>
      <c r="V22" s="5">
        <v>494</v>
      </c>
      <c r="W22" s="4">
        <v>1292</v>
      </c>
      <c r="X22" s="5">
        <v>636</v>
      </c>
      <c r="Y22" s="5">
        <v>656</v>
      </c>
      <c r="Z22" s="4">
        <v>1359</v>
      </c>
      <c r="AA22" s="5">
        <v>698</v>
      </c>
      <c r="AB22" s="5">
        <v>661</v>
      </c>
      <c r="AC22" s="4">
        <v>429</v>
      </c>
      <c r="AD22" s="5">
        <v>213</v>
      </c>
      <c r="AE22" s="5">
        <v>216</v>
      </c>
      <c r="AF22" s="4">
        <v>603</v>
      </c>
      <c r="AG22" s="5">
        <v>300</v>
      </c>
      <c r="AH22" s="5">
        <v>303</v>
      </c>
      <c r="AI22" s="4">
        <v>726</v>
      </c>
      <c r="AJ22" s="5">
        <v>372</v>
      </c>
      <c r="AK22" s="5">
        <v>354</v>
      </c>
      <c r="AL22" s="4">
        <v>1471</v>
      </c>
      <c r="AM22" s="5">
        <v>723</v>
      </c>
      <c r="AN22" s="5">
        <v>748</v>
      </c>
      <c r="AO22" s="4">
        <v>1880</v>
      </c>
      <c r="AP22" s="5">
        <v>952</v>
      </c>
      <c r="AQ22" s="5">
        <v>928</v>
      </c>
      <c r="AR22" s="4">
        <v>2352</v>
      </c>
      <c r="AS22" s="5">
        <v>1195</v>
      </c>
      <c r="AT22" s="5">
        <v>1157</v>
      </c>
      <c r="AU22" s="4"/>
      <c r="AV22" s="5"/>
      <c r="AW22" s="5"/>
      <c r="AX22" s="5"/>
      <c r="AY22" s="5"/>
      <c r="AZ22" s="5"/>
      <c r="BA22" s="5"/>
      <c r="BB22" s="5"/>
      <c r="BC22" s="5"/>
    </row>
    <row r="23" spans="1:55" x14ac:dyDescent="0.25">
      <c r="A23" s="20">
        <v>17</v>
      </c>
      <c r="B23" s="16">
        <f t="shared" si="1"/>
        <v>3805</v>
      </c>
      <c r="C23" s="17">
        <f t="shared" si="2"/>
        <v>1884</v>
      </c>
      <c r="D23" s="17">
        <f t="shared" si="3"/>
        <v>1921</v>
      </c>
      <c r="E23" s="16">
        <f t="shared" si="4"/>
        <v>4614</v>
      </c>
      <c r="F23" s="17">
        <f t="shared" si="5"/>
        <v>2306</v>
      </c>
      <c r="G23" s="17">
        <f t="shared" si="6"/>
        <v>2308</v>
      </c>
      <c r="H23" s="16">
        <f t="shared" si="7"/>
        <v>6033</v>
      </c>
      <c r="I23" s="17">
        <f t="shared" si="8"/>
        <v>3096</v>
      </c>
      <c r="J23" s="17">
        <f t="shared" si="9"/>
        <v>2937</v>
      </c>
      <c r="K23" s="4">
        <v>931</v>
      </c>
      <c r="L23" s="5">
        <v>453</v>
      </c>
      <c r="M23" s="5">
        <v>478</v>
      </c>
      <c r="N23" s="4">
        <v>871</v>
      </c>
      <c r="O23" s="5">
        <v>436</v>
      </c>
      <c r="P23" s="5">
        <v>435</v>
      </c>
      <c r="Q23" s="4">
        <v>1467</v>
      </c>
      <c r="R23" s="5">
        <v>761</v>
      </c>
      <c r="S23" s="5">
        <v>706</v>
      </c>
      <c r="T23" s="4">
        <v>955</v>
      </c>
      <c r="U23" s="5">
        <v>481</v>
      </c>
      <c r="V23" s="5">
        <v>474</v>
      </c>
      <c r="W23" s="4">
        <v>1267</v>
      </c>
      <c r="X23" s="5">
        <v>618</v>
      </c>
      <c r="Y23" s="5">
        <v>649</v>
      </c>
      <c r="Z23" s="4">
        <v>1380</v>
      </c>
      <c r="AA23" s="5">
        <v>707</v>
      </c>
      <c r="AB23" s="5">
        <v>673</v>
      </c>
      <c r="AC23" s="4">
        <v>450</v>
      </c>
      <c r="AD23" s="5">
        <v>233</v>
      </c>
      <c r="AE23" s="5">
        <v>217</v>
      </c>
      <c r="AF23" s="4">
        <v>621</v>
      </c>
      <c r="AG23" s="5">
        <v>315</v>
      </c>
      <c r="AH23" s="5">
        <v>306</v>
      </c>
      <c r="AI23" s="4">
        <v>754</v>
      </c>
      <c r="AJ23" s="5">
        <v>396</v>
      </c>
      <c r="AK23" s="5">
        <v>358</v>
      </c>
      <c r="AL23" s="4">
        <v>1469</v>
      </c>
      <c r="AM23" s="5">
        <v>717</v>
      </c>
      <c r="AN23" s="5">
        <v>752</v>
      </c>
      <c r="AO23" s="4">
        <v>1855</v>
      </c>
      <c r="AP23" s="5">
        <v>937</v>
      </c>
      <c r="AQ23" s="5">
        <v>918</v>
      </c>
      <c r="AR23" s="4">
        <v>2432</v>
      </c>
      <c r="AS23" s="5">
        <v>1232</v>
      </c>
      <c r="AT23" s="5">
        <v>1200</v>
      </c>
      <c r="AU23" s="4"/>
      <c r="AV23" s="5"/>
      <c r="AW23" s="5"/>
      <c r="AX23" s="5"/>
      <c r="AY23" s="5"/>
      <c r="AZ23" s="5"/>
      <c r="BA23" s="5"/>
      <c r="BB23" s="5"/>
      <c r="BC23" s="5"/>
    </row>
    <row r="24" spans="1:55" x14ac:dyDescent="0.25">
      <c r="A24" s="20">
        <v>18</v>
      </c>
      <c r="B24" s="16">
        <f t="shared" si="1"/>
        <v>3915</v>
      </c>
      <c r="C24" s="17">
        <f t="shared" si="2"/>
        <v>1968</v>
      </c>
      <c r="D24" s="17">
        <f t="shared" si="3"/>
        <v>1947</v>
      </c>
      <c r="E24" s="16">
        <f t="shared" si="4"/>
        <v>4609</v>
      </c>
      <c r="F24" s="17">
        <f t="shared" si="5"/>
        <v>2323</v>
      </c>
      <c r="G24" s="17">
        <f t="shared" si="6"/>
        <v>2286</v>
      </c>
      <c r="H24" s="16">
        <f t="shared" si="7"/>
        <v>6142</v>
      </c>
      <c r="I24" s="17">
        <f t="shared" si="8"/>
        <v>3155</v>
      </c>
      <c r="J24" s="17">
        <f t="shared" si="9"/>
        <v>2987</v>
      </c>
      <c r="K24" s="4">
        <v>969</v>
      </c>
      <c r="L24" s="5">
        <v>472</v>
      </c>
      <c r="M24" s="5">
        <v>497</v>
      </c>
      <c r="N24" s="4">
        <v>886</v>
      </c>
      <c r="O24" s="5">
        <v>440</v>
      </c>
      <c r="P24" s="5">
        <v>446</v>
      </c>
      <c r="Q24" s="4">
        <v>1477</v>
      </c>
      <c r="R24" s="5">
        <v>758</v>
      </c>
      <c r="S24" s="5">
        <v>719</v>
      </c>
      <c r="T24" s="4">
        <v>929</v>
      </c>
      <c r="U24" s="5">
        <v>467</v>
      </c>
      <c r="V24" s="5">
        <v>462</v>
      </c>
      <c r="W24" s="4">
        <v>1226</v>
      </c>
      <c r="X24" s="5">
        <v>598</v>
      </c>
      <c r="Y24" s="5">
        <v>628</v>
      </c>
      <c r="Z24" s="4">
        <v>1381</v>
      </c>
      <c r="AA24" s="5">
        <v>701</v>
      </c>
      <c r="AB24" s="5">
        <v>680</v>
      </c>
      <c r="AC24" s="4">
        <v>517</v>
      </c>
      <c r="AD24" s="5">
        <v>294</v>
      </c>
      <c r="AE24" s="5">
        <v>223</v>
      </c>
      <c r="AF24" s="4">
        <v>672</v>
      </c>
      <c r="AG24" s="5">
        <v>368</v>
      </c>
      <c r="AH24" s="5">
        <v>304</v>
      </c>
      <c r="AI24" s="4">
        <v>816</v>
      </c>
      <c r="AJ24" s="5">
        <v>452</v>
      </c>
      <c r="AK24" s="5">
        <v>364</v>
      </c>
      <c r="AL24" s="4">
        <v>1500</v>
      </c>
      <c r="AM24" s="5">
        <v>735</v>
      </c>
      <c r="AN24" s="5">
        <v>765</v>
      </c>
      <c r="AO24" s="4">
        <v>1825</v>
      </c>
      <c r="AP24" s="5">
        <v>917</v>
      </c>
      <c r="AQ24" s="5">
        <v>908</v>
      </c>
      <c r="AR24" s="4">
        <v>2468</v>
      </c>
      <c r="AS24" s="5">
        <v>1244</v>
      </c>
      <c r="AT24" s="5">
        <v>1224</v>
      </c>
      <c r="AU24" s="4"/>
      <c r="AV24" s="5"/>
      <c r="AW24" s="5"/>
      <c r="AX24" s="5"/>
      <c r="AY24" s="5"/>
      <c r="AZ24" s="5"/>
      <c r="BA24" s="5"/>
      <c r="BB24" s="5"/>
      <c r="BC24" s="5"/>
    </row>
    <row r="25" spans="1:55" x14ac:dyDescent="0.25">
      <c r="A25" s="20">
        <v>19</v>
      </c>
      <c r="B25" s="16">
        <f t="shared" si="1"/>
        <v>4087</v>
      </c>
      <c r="C25" s="17">
        <f t="shared" si="2"/>
        <v>2095</v>
      </c>
      <c r="D25" s="17">
        <f t="shared" si="3"/>
        <v>1992</v>
      </c>
      <c r="E25" s="16">
        <f t="shared" si="4"/>
        <v>4627</v>
      </c>
      <c r="F25" s="17">
        <f t="shared" si="5"/>
        <v>2366</v>
      </c>
      <c r="G25" s="17">
        <f t="shared" si="6"/>
        <v>2261</v>
      </c>
      <c r="H25" s="16">
        <f t="shared" si="7"/>
        <v>6207</v>
      </c>
      <c r="I25" s="17">
        <f t="shared" si="8"/>
        <v>3197</v>
      </c>
      <c r="J25" s="17">
        <f t="shared" si="9"/>
        <v>3010</v>
      </c>
      <c r="K25" s="4">
        <v>1012</v>
      </c>
      <c r="L25" s="5">
        <v>495</v>
      </c>
      <c r="M25" s="5">
        <v>517</v>
      </c>
      <c r="N25" s="4">
        <v>909</v>
      </c>
      <c r="O25" s="5">
        <v>448</v>
      </c>
      <c r="P25" s="5">
        <v>461</v>
      </c>
      <c r="Q25" s="4">
        <v>1464</v>
      </c>
      <c r="R25" s="5">
        <v>742</v>
      </c>
      <c r="S25" s="5">
        <v>722</v>
      </c>
      <c r="T25" s="4">
        <v>913</v>
      </c>
      <c r="U25" s="5">
        <v>456</v>
      </c>
      <c r="V25" s="5">
        <v>457</v>
      </c>
      <c r="W25" s="4">
        <v>1178</v>
      </c>
      <c r="X25" s="5">
        <v>578</v>
      </c>
      <c r="Y25" s="5">
        <v>600</v>
      </c>
      <c r="Z25" s="4">
        <v>1370</v>
      </c>
      <c r="AA25" s="5">
        <v>686</v>
      </c>
      <c r="AB25" s="5">
        <v>684</v>
      </c>
      <c r="AC25" s="4">
        <v>612</v>
      </c>
      <c r="AD25" s="5">
        <v>379</v>
      </c>
      <c r="AE25" s="5">
        <v>233</v>
      </c>
      <c r="AF25" s="4">
        <v>744</v>
      </c>
      <c r="AG25" s="5">
        <v>444</v>
      </c>
      <c r="AH25" s="5">
        <v>300</v>
      </c>
      <c r="AI25" s="4">
        <v>900</v>
      </c>
      <c r="AJ25" s="5">
        <v>528</v>
      </c>
      <c r="AK25" s="5">
        <v>372</v>
      </c>
      <c r="AL25" s="4">
        <v>1550</v>
      </c>
      <c r="AM25" s="5">
        <v>765</v>
      </c>
      <c r="AN25" s="5">
        <v>785</v>
      </c>
      <c r="AO25" s="4">
        <v>1796</v>
      </c>
      <c r="AP25" s="5">
        <v>896</v>
      </c>
      <c r="AQ25" s="5">
        <v>900</v>
      </c>
      <c r="AR25" s="4">
        <v>2473</v>
      </c>
      <c r="AS25" s="5">
        <v>1241</v>
      </c>
      <c r="AT25" s="5">
        <v>1232</v>
      </c>
      <c r="AU25" s="4"/>
      <c r="AV25" s="5"/>
      <c r="AW25" s="5"/>
      <c r="AX25" s="5"/>
      <c r="AY25" s="5"/>
      <c r="AZ25" s="5"/>
      <c r="BA25" s="5"/>
      <c r="BB25" s="5"/>
      <c r="BC25" s="5"/>
    </row>
    <row r="26" spans="1:55" x14ac:dyDescent="0.25">
      <c r="A26" s="20" t="s">
        <v>45</v>
      </c>
      <c r="B26" s="16">
        <f t="shared" si="1"/>
        <v>22547</v>
      </c>
      <c r="C26" s="17">
        <f t="shared" si="2"/>
        <v>11951</v>
      </c>
      <c r="D26" s="17">
        <f t="shared" si="3"/>
        <v>10596</v>
      </c>
      <c r="E26" s="16">
        <f t="shared" si="4"/>
        <v>23578</v>
      </c>
      <c r="F26" s="17">
        <f t="shared" si="5"/>
        <v>12384</v>
      </c>
      <c r="G26" s="17">
        <f t="shared" si="6"/>
        <v>11194</v>
      </c>
      <c r="H26" s="16">
        <f t="shared" si="7"/>
        <v>31123</v>
      </c>
      <c r="I26" s="17">
        <f t="shared" si="8"/>
        <v>16159</v>
      </c>
      <c r="J26" s="17">
        <f t="shared" si="9"/>
        <v>14964</v>
      </c>
      <c r="K26" s="4">
        <v>5579</v>
      </c>
      <c r="L26" s="5">
        <v>2760</v>
      </c>
      <c r="M26" s="5">
        <v>2819</v>
      </c>
      <c r="N26" s="4">
        <v>4927</v>
      </c>
      <c r="O26" s="5">
        <v>2388</v>
      </c>
      <c r="P26" s="5">
        <v>2539</v>
      </c>
      <c r="Q26" s="4">
        <v>7068</v>
      </c>
      <c r="R26" s="5">
        <v>3486</v>
      </c>
      <c r="S26" s="5">
        <v>3582</v>
      </c>
      <c r="T26" s="4">
        <v>4547</v>
      </c>
      <c r="U26" s="5">
        <v>2217</v>
      </c>
      <c r="V26" s="5">
        <v>2330</v>
      </c>
      <c r="W26" s="4">
        <v>5236</v>
      </c>
      <c r="X26" s="5">
        <v>2595</v>
      </c>
      <c r="Y26" s="5">
        <v>2641</v>
      </c>
      <c r="Z26" s="4">
        <v>6496</v>
      </c>
      <c r="AA26" s="5">
        <v>3168</v>
      </c>
      <c r="AB26" s="5">
        <v>3328</v>
      </c>
      <c r="AC26" s="4">
        <v>4122</v>
      </c>
      <c r="AD26" s="5">
        <v>2844</v>
      </c>
      <c r="AE26" s="5">
        <v>1278</v>
      </c>
      <c r="AF26" s="4">
        <v>4667</v>
      </c>
      <c r="AG26" s="5">
        <v>3126</v>
      </c>
      <c r="AH26" s="5">
        <v>1541</v>
      </c>
      <c r="AI26" s="4">
        <v>5439</v>
      </c>
      <c r="AJ26" s="5">
        <v>3501</v>
      </c>
      <c r="AK26" s="5">
        <v>1938</v>
      </c>
      <c r="AL26" s="4">
        <v>8299</v>
      </c>
      <c r="AM26" s="5">
        <v>4130</v>
      </c>
      <c r="AN26" s="5">
        <v>4169</v>
      </c>
      <c r="AO26" s="4">
        <v>8748</v>
      </c>
      <c r="AP26" s="5">
        <v>4275</v>
      </c>
      <c r="AQ26" s="5">
        <v>4473</v>
      </c>
      <c r="AR26" s="4">
        <v>12120</v>
      </c>
      <c r="AS26" s="5">
        <v>6004</v>
      </c>
      <c r="AT26" s="5">
        <v>6116</v>
      </c>
      <c r="AU26" s="4"/>
      <c r="AV26" s="5"/>
      <c r="AW26" s="5"/>
      <c r="AX26" s="5"/>
      <c r="AY26" s="5"/>
      <c r="AZ26" s="5"/>
      <c r="BA26" s="5"/>
      <c r="BB26" s="5"/>
      <c r="BC26" s="5"/>
    </row>
    <row r="27" spans="1:55" x14ac:dyDescent="0.25">
      <c r="A27" s="20" t="s">
        <v>46</v>
      </c>
      <c r="B27" s="16">
        <f t="shared" si="1"/>
        <v>23708</v>
      </c>
      <c r="C27" s="17">
        <f t="shared" si="2"/>
        <v>12211</v>
      </c>
      <c r="D27" s="17">
        <f t="shared" si="3"/>
        <v>11497</v>
      </c>
      <c r="E27" s="16">
        <f t="shared" si="4"/>
        <v>25386</v>
      </c>
      <c r="F27" s="17">
        <f t="shared" si="5"/>
        <v>13190</v>
      </c>
      <c r="G27" s="17">
        <f t="shared" si="6"/>
        <v>12196</v>
      </c>
      <c r="H27" s="16">
        <f t="shared" si="7"/>
        <v>28047</v>
      </c>
      <c r="I27" s="17">
        <f t="shared" si="8"/>
        <v>14706</v>
      </c>
      <c r="J27" s="17">
        <f t="shared" si="9"/>
        <v>13341</v>
      </c>
      <c r="K27" s="4">
        <v>5709</v>
      </c>
      <c r="L27" s="5">
        <v>2839</v>
      </c>
      <c r="M27" s="5">
        <v>2870</v>
      </c>
      <c r="N27" s="4">
        <v>5672</v>
      </c>
      <c r="O27" s="5">
        <v>2815</v>
      </c>
      <c r="P27" s="5">
        <v>2857</v>
      </c>
      <c r="Q27" s="4">
        <v>6456</v>
      </c>
      <c r="R27" s="5">
        <v>3213</v>
      </c>
      <c r="S27" s="5">
        <v>3243</v>
      </c>
      <c r="T27" s="4">
        <v>5390</v>
      </c>
      <c r="U27" s="5">
        <v>2515</v>
      </c>
      <c r="V27" s="5">
        <v>2875</v>
      </c>
      <c r="W27" s="4">
        <v>4751</v>
      </c>
      <c r="X27" s="5">
        <v>2321</v>
      </c>
      <c r="Y27" s="5">
        <v>2430</v>
      </c>
      <c r="Z27" s="4">
        <v>5445</v>
      </c>
      <c r="AA27" s="5">
        <v>2682</v>
      </c>
      <c r="AB27" s="5">
        <v>2763</v>
      </c>
      <c r="AC27" s="4">
        <v>4294</v>
      </c>
      <c r="AD27" s="5">
        <v>2910</v>
      </c>
      <c r="AE27" s="5">
        <v>1384</v>
      </c>
      <c r="AF27" s="4">
        <v>5458</v>
      </c>
      <c r="AG27" s="5">
        <v>3514</v>
      </c>
      <c r="AH27" s="5">
        <v>1944</v>
      </c>
      <c r="AI27" s="4">
        <v>5635</v>
      </c>
      <c r="AJ27" s="5">
        <v>3668</v>
      </c>
      <c r="AK27" s="5">
        <v>1967</v>
      </c>
      <c r="AL27" s="4">
        <v>8315</v>
      </c>
      <c r="AM27" s="5">
        <v>3947</v>
      </c>
      <c r="AN27" s="5">
        <v>4368</v>
      </c>
      <c r="AO27" s="4">
        <v>9505</v>
      </c>
      <c r="AP27" s="5">
        <v>4540</v>
      </c>
      <c r="AQ27" s="5">
        <v>4965</v>
      </c>
      <c r="AR27" s="4">
        <v>10511</v>
      </c>
      <c r="AS27" s="5">
        <v>5143</v>
      </c>
      <c r="AT27" s="5">
        <v>5368</v>
      </c>
      <c r="AU27" s="4"/>
      <c r="AV27" s="5"/>
      <c r="AW27" s="5"/>
      <c r="AX27" s="5"/>
      <c r="AY27" s="5"/>
      <c r="AZ27" s="5"/>
      <c r="BA27" s="5"/>
      <c r="BB27" s="5"/>
      <c r="BC27" s="5"/>
    </row>
    <row r="28" spans="1:55" x14ac:dyDescent="0.25">
      <c r="A28" s="20" t="s">
        <v>47</v>
      </c>
      <c r="B28" s="16">
        <f t="shared" si="1"/>
        <v>22069</v>
      </c>
      <c r="C28" s="17">
        <f t="shared" si="2"/>
        <v>10920</v>
      </c>
      <c r="D28" s="17">
        <f t="shared" si="3"/>
        <v>11149</v>
      </c>
      <c r="E28" s="16">
        <f t="shared" si="4"/>
        <v>25836</v>
      </c>
      <c r="F28" s="17">
        <f t="shared" si="5"/>
        <v>12983</v>
      </c>
      <c r="G28" s="17">
        <f t="shared" si="6"/>
        <v>12853</v>
      </c>
      <c r="H28" s="16">
        <f t="shared" si="7"/>
        <v>27014</v>
      </c>
      <c r="I28" s="17">
        <f t="shared" si="8"/>
        <v>13734</v>
      </c>
      <c r="J28" s="17">
        <f t="shared" si="9"/>
        <v>13280</v>
      </c>
      <c r="K28" s="4">
        <v>4404</v>
      </c>
      <c r="L28" s="5">
        <v>2117</v>
      </c>
      <c r="M28" s="5">
        <v>2287</v>
      </c>
      <c r="N28" s="4">
        <v>5585</v>
      </c>
      <c r="O28" s="5">
        <v>2788</v>
      </c>
      <c r="P28" s="5">
        <v>2797</v>
      </c>
      <c r="Q28" s="4">
        <v>6545</v>
      </c>
      <c r="R28" s="5">
        <v>3248</v>
      </c>
      <c r="S28" s="5">
        <v>3297</v>
      </c>
      <c r="T28" s="4">
        <v>6156</v>
      </c>
      <c r="U28" s="5">
        <v>2917</v>
      </c>
      <c r="V28" s="5">
        <v>3239</v>
      </c>
      <c r="W28" s="4">
        <v>5392</v>
      </c>
      <c r="X28" s="5">
        <v>2524</v>
      </c>
      <c r="Y28" s="5">
        <v>2868</v>
      </c>
      <c r="Z28" s="4">
        <v>4812</v>
      </c>
      <c r="AA28" s="5">
        <v>2358</v>
      </c>
      <c r="AB28" s="5">
        <v>2454</v>
      </c>
      <c r="AC28" s="4">
        <v>3982</v>
      </c>
      <c r="AD28" s="5">
        <v>2405</v>
      </c>
      <c r="AE28" s="5">
        <v>1577</v>
      </c>
      <c r="AF28" s="4">
        <v>5177</v>
      </c>
      <c r="AG28" s="5">
        <v>3035</v>
      </c>
      <c r="AH28" s="5">
        <v>2142</v>
      </c>
      <c r="AI28" s="4">
        <v>5352</v>
      </c>
      <c r="AJ28" s="5">
        <v>3214</v>
      </c>
      <c r="AK28" s="5">
        <v>2138</v>
      </c>
      <c r="AL28" s="4">
        <v>7527</v>
      </c>
      <c r="AM28" s="5">
        <v>3481</v>
      </c>
      <c r="AN28" s="5">
        <v>4046</v>
      </c>
      <c r="AO28" s="4">
        <v>9682</v>
      </c>
      <c r="AP28" s="5">
        <v>4636</v>
      </c>
      <c r="AQ28" s="5">
        <v>5046</v>
      </c>
      <c r="AR28" s="4">
        <v>10305</v>
      </c>
      <c r="AS28" s="5">
        <v>4914</v>
      </c>
      <c r="AT28" s="5">
        <v>5391</v>
      </c>
      <c r="AU28" s="4"/>
      <c r="AV28" s="5"/>
      <c r="AW28" s="5"/>
      <c r="AX28" s="5"/>
      <c r="AY28" s="5"/>
      <c r="AZ28" s="5"/>
      <c r="BA28" s="5"/>
      <c r="BB28" s="5"/>
      <c r="BC28" s="5"/>
    </row>
    <row r="29" spans="1:55" x14ac:dyDescent="0.25">
      <c r="A29" s="20" t="s">
        <v>48</v>
      </c>
      <c r="B29" s="16">
        <f t="shared" si="1"/>
        <v>17826</v>
      </c>
      <c r="C29" s="17">
        <f t="shared" si="2"/>
        <v>8832</v>
      </c>
      <c r="D29" s="17">
        <f t="shared" si="3"/>
        <v>8994</v>
      </c>
      <c r="E29" s="16">
        <f t="shared" si="4"/>
        <v>23700</v>
      </c>
      <c r="F29" s="17">
        <f t="shared" si="5"/>
        <v>11593</v>
      </c>
      <c r="G29" s="17">
        <f t="shared" si="6"/>
        <v>12107</v>
      </c>
      <c r="H29" s="16">
        <f t="shared" si="7"/>
        <v>27641</v>
      </c>
      <c r="I29" s="17">
        <f t="shared" si="8"/>
        <v>13600</v>
      </c>
      <c r="J29" s="17">
        <f t="shared" si="9"/>
        <v>14041</v>
      </c>
      <c r="K29" s="4">
        <v>3283</v>
      </c>
      <c r="L29" s="5">
        <v>1514</v>
      </c>
      <c r="M29" s="5">
        <v>1769</v>
      </c>
      <c r="N29" s="4">
        <v>4248</v>
      </c>
      <c r="O29" s="5">
        <v>2051</v>
      </c>
      <c r="P29" s="5">
        <v>2197</v>
      </c>
      <c r="Q29" s="4">
        <v>6754</v>
      </c>
      <c r="R29" s="5">
        <v>3317</v>
      </c>
      <c r="S29" s="5">
        <v>3437</v>
      </c>
      <c r="T29" s="4">
        <v>4782</v>
      </c>
      <c r="U29" s="5">
        <v>2412</v>
      </c>
      <c r="V29" s="5">
        <v>2370</v>
      </c>
      <c r="W29" s="4">
        <v>6089</v>
      </c>
      <c r="X29" s="5">
        <v>2888</v>
      </c>
      <c r="Y29" s="5">
        <v>3201</v>
      </c>
      <c r="Z29" s="4">
        <v>5380</v>
      </c>
      <c r="AA29" s="5">
        <v>2520</v>
      </c>
      <c r="AB29" s="5">
        <v>2860</v>
      </c>
      <c r="AC29" s="4">
        <v>3321</v>
      </c>
      <c r="AD29" s="5">
        <v>1889</v>
      </c>
      <c r="AE29" s="5">
        <v>1432</v>
      </c>
      <c r="AF29" s="4">
        <v>5110</v>
      </c>
      <c r="AG29" s="5">
        <v>2713</v>
      </c>
      <c r="AH29" s="5">
        <v>2397</v>
      </c>
      <c r="AI29" s="4">
        <v>5100</v>
      </c>
      <c r="AJ29" s="5">
        <v>2769</v>
      </c>
      <c r="AK29" s="5">
        <v>2331</v>
      </c>
      <c r="AL29" s="4">
        <v>6440</v>
      </c>
      <c r="AM29" s="5">
        <v>3017</v>
      </c>
      <c r="AN29" s="5">
        <v>3423</v>
      </c>
      <c r="AO29" s="4">
        <v>8253</v>
      </c>
      <c r="AP29" s="5">
        <v>3941</v>
      </c>
      <c r="AQ29" s="5">
        <v>4312</v>
      </c>
      <c r="AR29" s="4">
        <v>10407</v>
      </c>
      <c r="AS29" s="5">
        <v>4994</v>
      </c>
      <c r="AT29" s="5">
        <v>5413</v>
      </c>
      <c r="AU29" s="4"/>
      <c r="AV29" s="5"/>
      <c r="AW29" s="5"/>
      <c r="AX29" s="5"/>
      <c r="AY29" s="5"/>
      <c r="AZ29" s="5"/>
      <c r="BA29" s="5"/>
      <c r="BB29" s="5"/>
      <c r="BC29" s="5"/>
    </row>
    <row r="30" spans="1:55" x14ac:dyDescent="0.25">
      <c r="A30" s="20" t="s">
        <v>49</v>
      </c>
      <c r="B30" s="16">
        <f t="shared" si="1"/>
        <v>14526</v>
      </c>
      <c r="C30" s="17">
        <f t="shared" si="2"/>
        <v>7223</v>
      </c>
      <c r="D30" s="17">
        <f t="shared" si="3"/>
        <v>7303</v>
      </c>
      <c r="E30" s="16">
        <f t="shared" si="4"/>
        <v>19345</v>
      </c>
      <c r="F30" s="17">
        <f t="shared" si="5"/>
        <v>9476</v>
      </c>
      <c r="G30" s="17">
        <f t="shared" si="6"/>
        <v>9869</v>
      </c>
      <c r="H30" s="16">
        <f t="shared" si="7"/>
        <v>25883</v>
      </c>
      <c r="I30" s="17">
        <f t="shared" si="8"/>
        <v>12435</v>
      </c>
      <c r="J30" s="17">
        <f t="shared" si="9"/>
        <v>13448</v>
      </c>
      <c r="K30" s="4">
        <v>2899</v>
      </c>
      <c r="L30" s="5">
        <v>1356</v>
      </c>
      <c r="M30" s="5">
        <v>1543</v>
      </c>
      <c r="N30" s="4">
        <v>3140</v>
      </c>
      <c r="O30" s="5">
        <v>1453</v>
      </c>
      <c r="P30" s="5">
        <v>1687</v>
      </c>
      <c r="Q30" s="4">
        <v>6030</v>
      </c>
      <c r="R30" s="5">
        <v>2812</v>
      </c>
      <c r="S30" s="5">
        <v>3218</v>
      </c>
      <c r="T30" s="4">
        <v>3375</v>
      </c>
      <c r="U30" s="5">
        <v>1701</v>
      </c>
      <c r="V30" s="5">
        <v>1674</v>
      </c>
      <c r="W30" s="4">
        <v>4709</v>
      </c>
      <c r="X30" s="5">
        <v>2369</v>
      </c>
      <c r="Y30" s="5">
        <v>2340</v>
      </c>
      <c r="Z30" s="4">
        <v>6060</v>
      </c>
      <c r="AA30" s="5">
        <v>2872</v>
      </c>
      <c r="AB30" s="5">
        <v>3188</v>
      </c>
      <c r="AC30" s="4">
        <v>2828</v>
      </c>
      <c r="AD30" s="5">
        <v>1534</v>
      </c>
      <c r="AE30" s="5">
        <v>1294</v>
      </c>
      <c r="AF30" s="4">
        <v>4361</v>
      </c>
      <c r="AG30" s="5">
        <v>2239</v>
      </c>
      <c r="AH30" s="5">
        <v>2122</v>
      </c>
      <c r="AI30" s="4">
        <v>5078</v>
      </c>
      <c r="AJ30" s="5">
        <v>2570</v>
      </c>
      <c r="AK30" s="5">
        <v>2508</v>
      </c>
      <c r="AL30" s="4">
        <v>5424</v>
      </c>
      <c r="AM30" s="5">
        <v>2632</v>
      </c>
      <c r="AN30" s="5">
        <v>2792</v>
      </c>
      <c r="AO30" s="4">
        <v>7135</v>
      </c>
      <c r="AP30" s="5">
        <v>3415</v>
      </c>
      <c r="AQ30" s="5">
        <v>3720</v>
      </c>
      <c r="AR30" s="4">
        <v>8715</v>
      </c>
      <c r="AS30" s="5">
        <v>4181</v>
      </c>
      <c r="AT30" s="5">
        <v>4534</v>
      </c>
      <c r="AU30" s="4"/>
      <c r="AV30" s="5"/>
      <c r="AW30" s="5"/>
      <c r="AX30" s="5"/>
      <c r="AY30" s="5"/>
      <c r="AZ30" s="5"/>
      <c r="BA30" s="5"/>
      <c r="BB30" s="5"/>
      <c r="BC30" s="5"/>
    </row>
    <row r="31" spans="1:55" x14ac:dyDescent="0.25">
      <c r="A31" s="20" t="s">
        <v>50</v>
      </c>
      <c r="B31" s="16">
        <f t="shared" si="1"/>
        <v>11216</v>
      </c>
      <c r="C31" s="17">
        <f t="shared" si="2"/>
        <v>5559</v>
      </c>
      <c r="D31" s="17">
        <f t="shared" si="3"/>
        <v>5657</v>
      </c>
      <c r="E31" s="16">
        <f t="shared" si="4"/>
        <v>15581</v>
      </c>
      <c r="F31" s="17">
        <f t="shared" si="5"/>
        <v>7668</v>
      </c>
      <c r="G31" s="17">
        <f t="shared" si="6"/>
        <v>7913</v>
      </c>
      <c r="H31" s="16">
        <f t="shared" si="7"/>
        <v>21264</v>
      </c>
      <c r="I31" s="17">
        <f t="shared" si="8"/>
        <v>10128</v>
      </c>
      <c r="J31" s="17">
        <f t="shared" si="9"/>
        <v>11136</v>
      </c>
      <c r="K31" s="4">
        <v>2477</v>
      </c>
      <c r="L31" s="5">
        <v>1140</v>
      </c>
      <c r="M31" s="5">
        <v>1337</v>
      </c>
      <c r="N31" s="4">
        <v>2791</v>
      </c>
      <c r="O31" s="5">
        <v>1307</v>
      </c>
      <c r="P31" s="5">
        <v>1484</v>
      </c>
      <c r="Q31" s="4">
        <v>4626</v>
      </c>
      <c r="R31" s="5">
        <v>1995</v>
      </c>
      <c r="S31" s="5">
        <v>2631</v>
      </c>
      <c r="T31" s="4">
        <v>2172</v>
      </c>
      <c r="U31" s="5">
        <v>1137</v>
      </c>
      <c r="V31" s="5">
        <v>1035</v>
      </c>
      <c r="W31" s="4">
        <v>3340</v>
      </c>
      <c r="X31" s="5">
        <v>1672</v>
      </c>
      <c r="Y31" s="5">
        <v>1668</v>
      </c>
      <c r="Z31" s="4">
        <v>4740</v>
      </c>
      <c r="AA31" s="5">
        <v>2383</v>
      </c>
      <c r="AB31" s="5">
        <v>2357</v>
      </c>
      <c r="AC31" s="4">
        <v>2603</v>
      </c>
      <c r="AD31" s="5">
        <v>1384</v>
      </c>
      <c r="AE31" s="5">
        <v>1219</v>
      </c>
      <c r="AF31" s="4">
        <v>3799</v>
      </c>
      <c r="AG31" s="5">
        <v>1944</v>
      </c>
      <c r="AH31" s="5">
        <v>1855</v>
      </c>
      <c r="AI31" s="4">
        <v>4301</v>
      </c>
      <c r="AJ31" s="5">
        <v>2156</v>
      </c>
      <c r="AK31" s="5">
        <v>2145</v>
      </c>
      <c r="AL31" s="4">
        <v>3964</v>
      </c>
      <c r="AM31" s="5">
        <v>1898</v>
      </c>
      <c r="AN31" s="5">
        <v>2066</v>
      </c>
      <c r="AO31" s="4">
        <v>5651</v>
      </c>
      <c r="AP31" s="5">
        <v>2745</v>
      </c>
      <c r="AQ31" s="5">
        <v>2906</v>
      </c>
      <c r="AR31" s="4">
        <v>7597</v>
      </c>
      <c r="AS31" s="5">
        <v>3594</v>
      </c>
      <c r="AT31" s="5">
        <v>4003</v>
      </c>
      <c r="AU31" s="4"/>
      <c r="AV31" s="5"/>
      <c r="AW31" s="5"/>
      <c r="AX31" s="5"/>
      <c r="AY31" s="5"/>
      <c r="AZ31" s="5"/>
      <c r="BA31" s="5"/>
      <c r="BB31" s="5"/>
      <c r="BC31" s="5"/>
    </row>
    <row r="32" spans="1:55" x14ac:dyDescent="0.25">
      <c r="A32" s="20" t="s">
        <v>51</v>
      </c>
      <c r="B32" s="16">
        <f t="shared" si="1"/>
        <v>7878</v>
      </c>
      <c r="C32" s="17">
        <f t="shared" si="2"/>
        <v>3849</v>
      </c>
      <c r="D32" s="17">
        <f t="shared" si="3"/>
        <v>4029</v>
      </c>
      <c r="E32" s="16">
        <f t="shared" si="4"/>
        <v>11918</v>
      </c>
      <c r="F32" s="17">
        <f t="shared" si="5"/>
        <v>5792</v>
      </c>
      <c r="G32" s="17">
        <f t="shared" si="6"/>
        <v>6126</v>
      </c>
      <c r="H32" s="16">
        <f t="shared" si="7"/>
        <v>16907</v>
      </c>
      <c r="I32" s="17">
        <f t="shared" si="8"/>
        <v>7971</v>
      </c>
      <c r="J32" s="17">
        <f t="shared" si="9"/>
        <v>8936</v>
      </c>
      <c r="K32" s="4">
        <v>2049</v>
      </c>
      <c r="L32" s="5">
        <v>920</v>
      </c>
      <c r="M32" s="5">
        <v>1129</v>
      </c>
      <c r="N32" s="4">
        <v>2372</v>
      </c>
      <c r="O32" s="5">
        <v>1085</v>
      </c>
      <c r="P32" s="5">
        <v>1287</v>
      </c>
      <c r="Q32" s="4">
        <v>4012</v>
      </c>
      <c r="R32" s="5">
        <v>1692</v>
      </c>
      <c r="S32" s="5">
        <v>2320</v>
      </c>
      <c r="T32" s="4">
        <v>1418</v>
      </c>
      <c r="U32" s="5">
        <v>727</v>
      </c>
      <c r="V32" s="5">
        <v>691</v>
      </c>
      <c r="W32" s="4">
        <v>2151</v>
      </c>
      <c r="X32" s="5">
        <v>1115</v>
      </c>
      <c r="Y32" s="5">
        <v>1036</v>
      </c>
      <c r="Z32" s="4">
        <v>3325</v>
      </c>
      <c r="AA32" s="5">
        <v>1661</v>
      </c>
      <c r="AB32" s="5">
        <v>1664</v>
      </c>
      <c r="AC32" s="4">
        <v>1963</v>
      </c>
      <c r="AD32" s="5">
        <v>1013</v>
      </c>
      <c r="AE32" s="5">
        <v>950</v>
      </c>
      <c r="AF32" s="4">
        <v>3365</v>
      </c>
      <c r="AG32" s="5">
        <v>1682</v>
      </c>
      <c r="AH32" s="5">
        <v>1683</v>
      </c>
      <c r="AI32" s="4">
        <v>3683</v>
      </c>
      <c r="AJ32" s="5">
        <v>1824</v>
      </c>
      <c r="AK32" s="5">
        <v>1859</v>
      </c>
      <c r="AL32" s="4">
        <v>2448</v>
      </c>
      <c r="AM32" s="5">
        <v>1189</v>
      </c>
      <c r="AN32" s="5">
        <v>1259</v>
      </c>
      <c r="AO32" s="4">
        <v>4030</v>
      </c>
      <c r="AP32" s="5">
        <v>1910</v>
      </c>
      <c r="AQ32" s="5">
        <v>2120</v>
      </c>
      <c r="AR32" s="4">
        <v>5887</v>
      </c>
      <c r="AS32" s="5">
        <v>2794</v>
      </c>
      <c r="AT32" s="5">
        <v>3093</v>
      </c>
      <c r="AU32" s="4"/>
      <c r="AV32" s="5"/>
      <c r="AW32" s="5"/>
      <c r="AX32" s="5"/>
      <c r="AY32" s="5"/>
      <c r="AZ32" s="5"/>
      <c r="BA32" s="5"/>
      <c r="BB32" s="5"/>
      <c r="BC32" s="5"/>
    </row>
    <row r="33" spans="1:55" x14ac:dyDescent="0.25">
      <c r="A33" s="20" t="s">
        <v>52</v>
      </c>
      <c r="B33" s="16">
        <f t="shared" si="1"/>
        <v>5216</v>
      </c>
      <c r="C33" s="17">
        <f t="shared" si="2"/>
        <v>2540</v>
      </c>
      <c r="D33" s="17">
        <f t="shared" si="3"/>
        <v>2676</v>
      </c>
      <c r="E33" s="16">
        <f t="shared" si="4"/>
        <v>8416</v>
      </c>
      <c r="F33" s="17">
        <f t="shared" si="5"/>
        <v>4030</v>
      </c>
      <c r="G33" s="17">
        <f t="shared" si="6"/>
        <v>4386</v>
      </c>
      <c r="H33" s="16">
        <f t="shared" si="7"/>
        <v>12425</v>
      </c>
      <c r="I33" s="17">
        <f t="shared" si="8"/>
        <v>5923</v>
      </c>
      <c r="J33" s="17">
        <f t="shared" si="9"/>
        <v>6502</v>
      </c>
      <c r="K33" s="4">
        <v>1462</v>
      </c>
      <c r="L33" s="5">
        <v>659</v>
      </c>
      <c r="M33" s="5">
        <v>803</v>
      </c>
      <c r="N33" s="4">
        <v>1939</v>
      </c>
      <c r="O33" s="5">
        <v>857</v>
      </c>
      <c r="P33" s="5">
        <v>1082</v>
      </c>
      <c r="Q33" s="4">
        <v>3002</v>
      </c>
      <c r="R33" s="5">
        <v>1353</v>
      </c>
      <c r="S33" s="5">
        <v>1649</v>
      </c>
      <c r="T33" s="4">
        <v>953</v>
      </c>
      <c r="U33" s="5">
        <v>477</v>
      </c>
      <c r="V33" s="5">
        <v>476</v>
      </c>
      <c r="W33" s="4">
        <v>1395</v>
      </c>
      <c r="X33" s="5">
        <v>706</v>
      </c>
      <c r="Y33" s="5">
        <v>689</v>
      </c>
      <c r="Z33" s="4">
        <v>2114</v>
      </c>
      <c r="AA33" s="5">
        <v>1088</v>
      </c>
      <c r="AB33" s="5">
        <v>1026</v>
      </c>
      <c r="AC33" s="4">
        <v>1333</v>
      </c>
      <c r="AD33" s="5">
        <v>679</v>
      </c>
      <c r="AE33" s="5">
        <v>654</v>
      </c>
      <c r="AF33" s="4">
        <v>2552</v>
      </c>
      <c r="AG33" s="5">
        <v>1243</v>
      </c>
      <c r="AH33" s="5">
        <v>1309</v>
      </c>
      <c r="AI33" s="4">
        <v>3190</v>
      </c>
      <c r="AJ33" s="5">
        <v>1555</v>
      </c>
      <c r="AK33" s="5">
        <v>1635</v>
      </c>
      <c r="AL33" s="4">
        <v>1468</v>
      </c>
      <c r="AM33" s="5">
        <v>725</v>
      </c>
      <c r="AN33" s="5">
        <v>743</v>
      </c>
      <c r="AO33" s="4">
        <v>2530</v>
      </c>
      <c r="AP33" s="5">
        <v>1224</v>
      </c>
      <c r="AQ33" s="5">
        <v>1306</v>
      </c>
      <c r="AR33" s="4">
        <v>4119</v>
      </c>
      <c r="AS33" s="5">
        <v>1927</v>
      </c>
      <c r="AT33" s="5">
        <v>2192</v>
      </c>
      <c r="AU33" s="4"/>
      <c r="AV33" s="5"/>
      <c r="AW33" s="5"/>
      <c r="AX33" s="5"/>
      <c r="AY33" s="5"/>
      <c r="AZ33" s="5"/>
      <c r="BA33" s="5"/>
      <c r="BB33" s="5"/>
      <c r="BC33" s="5"/>
    </row>
    <row r="34" spans="1:55" x14ac:dyDescent="0.25">
      <c r="A34" s="20" t="s">
        <v>53</v>
      </c>
      <c r="B34" s="16">
        <f t="shared" si="1"/>
        <v>3411</v>
      </c>
      <c r="C34" s="17">
        <f t="shared" si="2"/>
        <v>1678</v>
      </c>
      <c r="D34" s="17">
        <f t="shared" si="3"/>
        <v>1733</v>
      </c>
      <c r="E34" s="16">
        <f t="shared" si="4"/>
        <v>5461</v>
      </c>
      <c r="F34" s="17">
        <f t="shared" si="5"/>
        <v>2594</v>
      </c>
      <c r="G34" s="17">
        <f t="shared" si="6"/>
        <v>2867</v>
      </c>
      <c r="H34" s="16">
        <f t="shared" si="7"/>
        <v>8502</v>
      </c>
      <c r="I34" s="17">
        <f t="shared" si="8"/>
        <v>3903</v>
      </c>
      <c r="J34" s="17">
        <f t="shared" si="9"/>
        <v>4599</v>
      </c>
      <c r="K34" s="4">
        <v>1035</v>
      </c>
      <c r="L34" s="5">
        <v>473</v>
      </c>
      <c r="M34" s="5">
        <v>562</v>
      </c>
      <c r="N34" s="4">
        <v>1374</v>
      </c>
      <c r="O34" s="5">
        <v>606</v>
      </c>
      <c r="P34" s="5">
        <v>768</v>
      </c>
      <c r="Q34" s="4">
        <v>2271</v>
      </c>
      <c r="R34" s="5">
        <v>930</v>
      </c>
      <c r="S34" s="5">
        <v>1341</v>
      </c>
      <c r="T34" s="4">
        <v>604</v>
      </c>
      <c r="U34" s="5">
        <v>334</v>
      </c>
      <c r="V34" s="5">
        <v>270</v>
      </c>
      <c r="W34" s="4">
        <v>933</v>
      </c>
      <c r="X34" s="5">
        <v>456</v>
      </c>
      <c r="Y34" s="5">
        <v>477</v>
      </c>
      <c r="Z34" s="4">
        <v>1346</v>
      </c>
      <c r="AA34" s="5">
        <v>672</v>
      </c>
      <c r="AB34" s="5">
        <v>674</v>
      </c>
      <c r="AC34" s="4">
        <v>930</v>
      </c>
      <c r="AD34" s="5">
        <v>453</v>
      </c>
      <c r="AE34" s="5">
        <v>477</v>
      </c>
      <c r="AF34" s="4">
        <v>1646</v>
      </c>
      <c r="AG34" s="5">
        <v>810</v>
      </c>
      <c r="AH34" s="5">
        <v>836</v>
      </c>
      <c r="AI34" s="4">
        <v>2357</v>
      </c>
      <c r="AJ34" s="5">
        <v>1120</v>
      </c>
      <c r="AK34" s="5">
        <v>1237</v>
      </c>
      <c r="AL34" s="4">
        <v>842</v>
      </c>
      <c r="AM34" s="5">
        <v>418</v>
      </c>
      <c r="AN34" s="5">
        <v>424</v>
      </c>
      <c r="AO34" s="4">
        <v>1508</v>
      </c>
      <c r="AP34" s="5">
        <v>722</v>
      </c>
      <c r="AQ34" s="5">
        <v>786</v>
      </c>
      <c r="AR34" s="4">
        <v>2528</v>
      </c>
      <c r="AS34" s="5">
        <v>1181</v>
      </c>
      <c r="AT34" s="5">
        <v>1347</v>
      </c>
      <c r="AU34" s="4"/>
      <c r="AV34" s="5"/>
      <c r="AW34" s="5"/>
      <c r="AX34" s="5"/>
      <c r="AY34" s="5"/>
      <c r="AZ34" s="5"/>
      <c r="BA34" s="5"/>
      <c r="BB34" s="5"/>
      <c r="BC34" s="5"/>
    </row>
    <row r="35" spans="1:55" x14ac:dyDescent="0.25">
      <c r="A35" s="20" t="s">
        <v>54</v>
      </c>
      <c r="B35" s="16">
        <f t="shared" si="1"/>
        <v>2086</v>
      </c>
      <c r="C35" s="17">
        <f t="shared" si="2"/>
        <v>1026</v>
      </c>
      <c r="D35" s="17">
        <f t="shared" si="3"/>
        <v>1060</v>
      </c>
      <c r="E35" s="16">
        <f t="shared" si="4"/>
        <v>3519</v>
      </c>
      <c r="F35" s="17">
        <f t="shared" si="5"/>
        <v>1673</v>
      </c>
      <c r="G35" s="17">
        <f t="shared" si="6"/>
        <v>1846</v>
      </c>
      <c r="H35" s="16">
        <f t="shared" si="7"/>
        <v>5430</v>
      </c>
      <c r="I35" s="17">
        <f t="shared" si="8"/>
        <v>2537</v>
      </c>
      <c r="J35" s="17">
        <f t="shared" si="9"/>
        <v>2893</v>
      </c>
      <c r="K35" s="4">
        <v>603</v>
      </c>
      <c r="L35" s="5">
        <v>293</v>
      </c>
      <c r="M35" s="5">
        <v>310</v>
      </c>
      <c r="N35" s="4">
        <v>953</v>
      </c>
      <c r="O35" s="5">
        <v>425</v>
      </c>
      <c r="P35" s="5">
        <v>528</v>
      </c>
      <c r="Q35" s="4">
        <v>1466</v>
      </c>
      <c r="R35" s="5">
        <v>655</v>
      </c>
      <c r="S35" s="5">
        <v>811</v>
      </c>
      <c r="T35" s="4">
        <v>366</v>
      </c>
      <c r="U35" s="5">
        <v>190</v>
      </c>
      <c r="V35" s="5">
        <v>176</v>
      </c>
      <c r="W35" s="4">
        <v>583</v>
      </c>
      <c r="X35" s="5">
        <v>315</v>
      </c>
      <c r="Y35" s="5">
        <v>268</v>
      </c>
      <c r="Z35" s="4">
        <v>896</v>
      </c>
      <c r="AA35" s="5">
        <v>427</v>
      </c>
      <c r="AB35" s="5">
        <v>469</v>
      </c>
      <c r="AC35" s="4">
        <v>551</v>
      </c>
      <c r="AD35" s="5">
        <v>288</v>
      </c>
      <c r="AE35" s="5">
        <v>263</v>
      </c>
      <c r="AF35" s="4">
        <v>1099</v>
      </c>
      <c r="AG35" s="5">
        <v>509</v>
      </c>
      <c r="AH35" s="5">
        <v>590</v>
      </c>
      <c r="AI35" s="4">
        <v>1573</v>
      </c>
      <c r="AJ35" s="5">
        <v>752</v>
      </c>
      <c r="AK35" s="5">
        <v>821</v>
      </c>
      <c r="AL35" s="4">
        <v>566</v>
      </c>
      <c r="AM35" s="5">
        <v>255</v>
      </c>
      <c r="AN35" s="5">
        <v>311</v>
      </c>
      <c r="AO35" s="4">
        <v>884</v>
      </c>
      <c r="AP35" s="5">
        <v>424</v>
      </c>
      <c r="AQ35" s="5">
        <v>460</v>
      </c>
      <c r="AR35" s="4">
        <v>1495</v>
      </c>
      <c r="AS35" s="5">
        <v>703</v>
      </c>
      <c r="AT35" s="5">
        <v>792</v>
      </c>
      <c r="AU35" s="4"/>
      <c r="AV35" s="5"/>
      <c r="AW35" s="5"/>
      <c r="AX35" s="5"/>
      <c r="AY35" s="5"/>
      <c r="AZ35" s="5"/>
      <c r="BA35" s="5"/>
      <c r="BB35" s="5"/>
      <c r="BC35" s="5"/>
    </row>
    <row r="36" spans="1:55" x14ac:dyDescent="0.25">
      <c r="A36" s="20" t="s">
        <v>55</v>
      </c>
      <c r="B36" s="16">
        <f t="shared" si="1"/>
        <v>1371</v>
      </c>
      <c r="C36" s="17">
        <f t="shared" si="2"/>
        <v>610</v>
      </c>
      <c r="D36" s="17">
        <f t="shared" si="3"/>
        <v>761</v>
      </c>
      <c r="E36" s="16">
        <f t="shared" si="4"/>
        <v>2047</v>
      </c>
      <c r="F36" s="17">
        <f t="shared" si="5"/>
        <v>967</v>
      </c>
      <c r="G36" s="17">
        <f t="shared" si="6"/>
        <v>1080</v>
      </c>
      <c r="H36" s="16">
        <f t="shared" si="7"/>
        <v>3552</v>
      </c>
      <c r="I36" s="17">
        <f t="shared" si="8"/>
        <v>1625</v>
      </c>
      <c r="J36" s="17">
        <f t="shared" si="9"/>
        <v>1927</v>
      </c>
      <c r="K36" s="4">
        <v>378</v>
      </c>
      <c r="L36" s="5">
        <v>160</v>
      </c>
      <c r="M36" s="5">
        <v>218</v>
      </c>
      <c r="N36" s="4">
        <v>539</v>
      </c>
      <c r="O36" s="5">
        <v>253</v>
      </c>
      <c r="P36" s="5">
        <v>286</v>
      </c>
      <c r="Q36" s="4">
        <v>1099</v>
      </c>
      <c r="R36" s="5">
        <v>471</v>
      </c>
      <c r="S36" s="5">
        <v>628</v>
      </c>
      <c r="T36" s="4">
        <v>232</v>
      </c>
      <c r="U36" s="5">
        <v>109</v>
      </c>
      <c r="V36" s="5">
        <v>123</v>
      </c>
      <c r="W36" s="4">
        <v>343</v>
      </c>
      <c r="X36" s="5">
        <v>173</v>
      </c>
      <c r="Y36" s="5">
        <v>170</v>
      </c>
      <c r="Z36" s="4">
        <v>540</v>
      </c>
      <c r="AA36" s="5">
        <v>284</v>
      </c>
      <c r="AB36" s="5">
        <v>256</v>
      </c>
      <c r="AC36" s="4">
        <v>380</v>
      </c>
      <c r="AD36" s="5">
        <v>180</v>
      </c>
      <c r="AE36" s="5">
        <v>200</v>
      </c>
      <c r="AF36" s="4">
        <v>598</v>
      </c>
      <c r="AG36" s="5">
        <v>294</v>
      </c>
      <c r="AH36" s="5">
        <v>304</v>
      </c>
      <c r="AI36" s="4">
        <v>1024</v>
      </c>
      <c r="AJ36" s="5">
        <v>459</v>
      </c>
      <c r="AK36" s="5">
        <v>565</v>
      </c>
      <c r="AL36" s="4">
        <v>381</v>
      </c>
      <c r="AM36" s="5">
        <v>161</v>
      </c>
      <c r="AN36" s="5">
        <v>220</v>
      </c>
      <c r="AO36" s="4">
        <v>567</v>
      </c>
      <c r="AP36" s="5">
        <v>247</v>
      </c>
      <c r="AQ36" s="5">
        <v>320</v>
      </c>
      <c r="AR36" s="4">
        <v>889</v>
      </c>
      <c r="AS36" s="5">
        <v>411</v>
      </c>
      <c r="AT36" s="5">
        <v>478</v>
      </c>
      <c r="AU36" s="4"/>
      <c r="AV36" s="5"/>
      <c r="AW36" s="5"/>
      <c r="AX36" s="5"/>
      <c r="AY36" s="5"/>
      <c r="AZ36" s="5"/>
      <c r="BA36" s="5"/>
      <c r="BB36" s="5"/>
      <c r="BC36" s="5"/>
    </row>
    <row r="37" spans="1:55" x14ac:dyDescent="0.25">
      <c r="A37" s="20" t="s">
        <v>56</v>
      </c>
      <c r="B37" s="16">
        <f t="shared" si="1"/>
        <v>780</v>
      </c>
      <c r="C37" s="17">
        <f t="shared" si="2"/>
        <v>329</v>
      </c>
      <c r="D37" s="17">
        <f t="shared" si="3"/>
        <v>451</v>
      </c>
      <c r="E37" s="16">
        <f t="shared" si="4"/>
        <v>1289</v>
      </c>
      <c r="F37" s="17">
        <f t="shared" si="5"/>
        <v>547</v>
      </c>
      <c r="G37" s="17">
        <f t="shared" si="6"/>
        <v>742</v>
      </c>
      <c r="H37" s="16">
        <f t="shared" si="7"/>
        <v>1954</v>
      </c>
      <c r="I37" s="17">
        <f t="shared" si="8"/>
        <v>846</v>
      </c>
      <c r="J37" s="17">
        <f t="shared" si="9"/>
        <v>1108</v>
      </c>
      <c r="K37" s="4">
        <v>241</v>
      </c>
      <c r="L37" s="5">
        <v>94</v>
      </c>
      <c r="M37" s="5">
        <v>147</v>
      </c>
      <c r="N37" s="4">
        <v>327</v>
      </c>
      <c r="O37" s="5">
        <v>130</v>
      </c>
      <c r="P37" s="5">
        <v>197</v>
      </c>
      <c r="Q37" s="4">
        <v>592</v>
      </c>
      <c r="R37" s="5">
        <v>237</v>
      </c>
      <c r="S37" s="5">
        <v>355</v>
      </c>
      <c r="T37" s="4">
        <v>115</v>
      </c>
      <c r="U37" s="5">
        <v>52</v>
      </c>
      <c r="V37" s="5">
        <v>63</v>
      </c>
      <c r="W37" s="4">
        <v>211</v>
      </c>
      <c r="X37" s="5">
        <v>94</v>
      </c>
      <c r="Y37" s="5">
        <v>117</v>
      </c>
      <c r="Z37" s="4">
        <v>301</v>
      </c>
      <c r="AA37" s="5">
        <v>145</v>
      </c>
      <c r="AB37" s="5">
        <v>156</v>
      </c>
      <c r="AC37" s="4">
        <v>212</v>
      </c>
      <c r="AD37" s="5">
        <v>96</v>
      </c>
      <c r="AE37" s="5">
        <v>116</v>
      </c>
      <c r="AF37" s="4">
        <v>405</v>
      </c>
      <c r="AG37" s="5">
        <v>182</v>
      </c>
      <c r="AH37" s="5">
        <v>223</v>
      </c>
      <c r="AI37" s="4">
        <v>526</v>
      </c>
      <c r="AJ37" s="5">
        <v>248</v>
      </c>
      <c r="AK37" s="5">
        <v>278</v>
      </c>
      <c r="AL37" s="4">
        <v>212</v>
      </c>
      <c r="AM37" s="5">
        <v>87</v>
      </c>
      <c r="AN37" s="5">
        <v>125</v>
      </c>
      <c r="AO37" s="4">
        <v>346</v>
      </c>
      <c r="AP37" s="5">
        <v>141</v>
      </c>
      <c r="AQ37" s="5">
        <v>205</v>
      </c>
      <c r="AR37" s="4">
        <v>535</v>
      </c>
      <c r="AS37" s="5">
        <v>216</v>
      </c>
      <c r="AT37" s="5">
        <v>319</v>
      </c>
      <c r="AU37" s="4"/>
      <c r="AV37" s="5"/>
      <c r="AW37" s="5"/>
      <c r="AX37" s="5"/>
      <c r="AY37" s="5"/>
      <c r="AZ37" s="5"/>
      <c r="BA37" s="5"/>
      <c r="BB37" s="5"/>
      <c r="BC37" s="5"/>
    </row>
    <row r="38" spans="1:55" x14ac:dyDescent="0.25">
      <c r="A38" s="20" t="s">
        <v>57</v>
      </c>
      <c r="B38" s="16">
        <f t="shared" si="1"/>
        <v>497</v>
      </c>
      <c r="C38" s="17">
        <f t="shared" si="2"/>
        <v>206</v>
      </c>
      <c r="D38" s="17">
        <f t="shared" si="3"/>
        <v>291</v>
      </c>
      <c r="E38" s="16">
        <f t="shared" si="4"/>
        <v>396</v>
      </c>
      <c r="F38" s="17">
        <f t="shared" si="5"/>
        <v>164</v>
      </c>
      <c r="G38" s="17">
        <f t="shared" si="6"/>
        <v>232</v>
      </c>
      <c r="H38" s="16">
        <f t="shared" si="7"/>
        <v>1136</v>
      </c>
      <c r="I38" s="17">
        <f t="shared" si="8"/>
        <v>424</v>
      </c>
      <c r="J38" s="17">
        <f t="shared" si="9"/>
        <v>712</v>
      </c>
      <c r="K38" s="4">
        <v>146</v>
      </c>
      <c r="L38" s="5">
        <v>65</v>
      </c>
      <c r="M38" s="5">
        <v>81</v>
      </c>
      <c r="N38" s="4">
        <v>131</v>
      </c>
      <c r="O38" s="5">
        <v>50</v>
      </c>
      <c r="P38" s="5">
        <v>81</v>
      </c>
      <c r="Q38" s="4">
        <v>330</v>
      </c>
      <c r="R38" s="5">
        <v>104</v>
      </c>
      <c r="S38" s="5">
        <v>226</v>
      </c>
      <c r="T38" s="4">
        <v>65</v>
      </c>
      <c r="U38" s="5">
        <v>19</v>
      </c>
      <c r="V38" s="5">
        <v>46</v>
      </c>
      <c r="W38" s="4">
        <v>57</v>
      </c>
      <c r="X38" s="5">
        <v>25</v>
      </c>
      <c r="Y38" s="5">
        <v>32</v>
      </c>
      <c r="Z38" s="4">
        <v>174</v>
      </c>
      <c r="AA38" s="5">
        <v>72</v>
      </c>
      <c r="AB38" s="5">
        <v>102</v>
      </c>
      <c r="AC38" s="4">
        <v>159</v>
      </c>
      <c r="AD38" s="5">
        <v>65</v>
      </c>
      <c r="AE38" s="5">
        <v>94</v>
      </c>
      <c r="AF38" s="4">
        <v>117</v>
      </c>
      <c r="AG38" s="5">
        <v>52</v>
      </c>
      <c r="AH38" s="5">
        <v>65</v>
      </c>
      <c r="AI38" s="4">
        <v>330</v>
      </c>
      <c r="AJ38" s="5">
        <v>138</v>
      </c>
      <c r="AK38" s="5">
        <v>192</v>
      </c>
      <c r="AL38" s="4">
        <v>127</v>
      </c>
      <c r="AM38" s="5">
        <v>57</v>
      </c>
      <c r="AN38" s="5">
        <v>70</v>
      </c>
      <c r="AO38" s="4">
        <v>91</v>
      </c>
      <c r="AP38" s="5">
        <v>37</v>
      </c>
      <c r="AQ38" s="5">
        <v>54</v>
      </c>
      <c r="AR38" s="4">
        <v>302</v>
      </c>
      <c r="AS38" s="5">
        <v>110</v>
      </c>
      <c r="AT38" s="5">
        <v>192</v>
      </c>
      <c r="AU38" s="4"/>
      <c r="AV38" s="5"/>
      <c r="AW38" s="5"/>
      <c r="AX38" s="5"/>
      <c r="AY38" s="5"/>
      <c r="AZ38" s="5"/>
      <c r="BA38" s="5"/>
      <c r="BB38" s="5"/>
      <c r="BC38" s="5"/>
    </row>
    <row r="39" spans="1:55" x14ac:dyDescent="0.25">
      <c r="A39" s="21" t="s">
        <v>58</v>
      </c>
      <c r="B39" s="16">
        <f t="shared" si="1"/>
        <v>351</v>
      </c>
      <c r="C39" s="17">
        <f t="shared" si="2"/>
        <v>140</v>
      </c>
      <c r="D39" s="17">
        <f t="shared" si="3"/>
        <v>211</v>
      </c>
      <c r="E39" s="16">
        <f t="shared" si="4"/>
        <v>344</v>
      </c>
      <c r="F39" s="17">
        <f t="shared" si="5"/>
        <v>136</v>
      </c>
      <c r="G39" s="17">
        <f t="shared" si="6"/>
        <v>208</v>
      </c>
      <c r="H39" s="16">
        <f t="shared" si="7"/>
        <v>372</v>
      </c>
      <c r="I39" s="17">
        <f t="shared" si="8"/>
        <v>146</v>
      </c>
      <c r="J39" s="17">
        <f t="shared" si="9"/>
        <v>226</v>
      </c>
      <c r="K39" s="4">
        <v>108</v>
      </c>
      <c r="L39" s="5">
        <v>57</v>
      </c>
      <c r="M39" s="5">
        <v>51</v>
      </c>
      <c r="N39" s="4">
        <v>96</v>
      </c>
      <c r="O39" s="5">
        <v>43</v>
      </c>
      <c r="P39" s="5">
        <v>53</v>
      </c>
      <c r="Q39" s="4">
        <v>144</v>
      </c>
      <c r="R39" s="5">
        <v>56</v>
      </c>
      <c r="S39" s="5">
        <v>88</v>
      </c>
      <c r="T39" s="4">
        <v>75</v>
      </c>
      <c r="U39" s="5">
        <v>22</v>
      </c>
      <c r="V39" s="5">
        <v>53</v>
      </c>
      <c r="W39" s="4">
        <v>40</v>
      </c>
      <c r="X39" s="5">
        <v>11</v>
      </c>
      <c r="Y39" s="5">
        <v>29</v>
      </c>
      <c r="Z39" s="4">
        <v>49</v>
      </c>
      <c r="AA39" s="5">
        <v>19</v>
      </c>
      <c r="AB39" s="5">
        <v>30</v>
      </c>
      <c r="AC39" s="4">
        <v>74</v>
      </c>
      <c r="AD39" s="5">
        <v>14</v>
      </c>
      <c r="AE39" s="5">
        <v>60</v>
      </c>
      <c r="AF39" s="4">
        <v>106</v>
      </c>
      <c r="AG39" s="5">
        <v>42</v>
      </c>
      <c r="AH39" s="5">
        <v>64</v>
      </c>
      <c r="AI39" s="4">
        <v>92</v>
      </c>
      <c r="AJ39" s="5">
        <v>39</v>
      </c>
      <c r="AK39" s="5">
        <v>53</v>
      </c>
      <c r="AL39" s="4">
        <v>94</v>
      </c>
      <c r="AM39" s="5">
        <v>47</v>
      </c>
      <c r="AN39" s="5">
        <v>47</v>
      </c>
      <c r="AO39" s="4">
        <v>102</v>
      </c>
      <c r="AP39" s="5">
        <v>40</v>
      </c>
      <c r="AQ39" s="5">
        <v>62</v>
      </c>
      <c r="AR39" s="4">
        <v>87</v>
      </c>
      <c r="AS39" s="5">
        <v>32</v>
      </c>
      <c r="AT39" s="5">
        <v>55</v>
      </c>
      <c r="AU39" s="4"/>
      <c r="AV39" s="5"/>
      <c r="AW39" s="5"/>
      <c r="AX39" s="5"/>
      <c r="AY39" s="5"/>
      <c r="AZ39" s="5"/>
      <c r="BA39" s="5"/>
      <c r="BB39" s="5"/>
      <c r="BC39" s="5"/>
    </row>
    <row r="40" spans="1:55" x14ac:dyDescent="0.25">
      <c r="A40" s="22" t="s">
        <v>42</v>
      </c>
      <c r="B40" s="18">
        <f t="shared" si="1"/>
        <v>213934</v>
      </c>
      <c r="C40" s="19">
        <f t="shared" si="2"/>
        <v>108016</v>
      </c>
      <c r="D40" s="19">
        <f t="shared" si="3"/>
        <v>105918</v>
      </c>
      <c r="E40" s="18">
        <f t="shared" si="4"/>
        <v>256951</v>
      </c>
      <c r="F40" s="19">
        <f t="shared" si="5"/>
        <v>129211</v>
      </c>
      <c r="G40" s="19">
        <f t="shared" si="6"/>
        <v>127740</v>
      </c>
      <c r="H40" s="18">
        <f t="shared" si="7"/>
        <v>313563</v>
      </c>
      <c r="I40" s="19">
        <f t="shared" si="8"/>
        <v>156705</v>
      </c>
      <c r="J40" s="19">
        <f t="shared" si="9"/>
        <v>156858</v>
      </c>
      <c r="K40" s="6">
        <v>48192</v>
      </c>
      <c r="L40" s="7">
        <v>23431</v>
      </c>
      <c r="M40" s="7">
        <v>24761</v>
      </c>
      <c r="N40" s="6">
        <v>50924</v>
      </c>
      <c r="O40" s="7">
        <v>24813</v>
      </c>
      <c r="P40" s="7">
        <v>26111</v>
      </c>
      <c r="Q40" s="6">
        <v>74690</v>
      </c>
      <c r="R40" s="7">
        <v>36211</v>
      </c>
      <c r="S40" s="7">
        <v>38479</v>
      </c>
      <c r="T40" s="6">
        <v>53450</v>
      </c>
      <c r="U40" s="7">
        <v>26586</v>
      </c>
      <c r="V40" s="7">
        <v>26864</v>
      </c>
      <c r="W40" s="6">
        <v>58925</v>
      </c>
      <c r="X40" s="7">
        <v>29291</v>
      </c>
      <c r="Y40" s="7">
        <v>29634</v>
      </c>
      <c r="Z40" s="6">
        <v>64747</v>
      </c>
      <c r="AA40" s="7">
        <v>32181</v>
      </c>
      <c r="AB40" s="7">
        <v>32566</v>
      </c>
      <c r="AC40" s="6">
        <v>36209</v>
      </c>
      <c r="AD40" s="7">
        <v>20766</v>
      </c>
      <c r="AE40" s="7">
        <v>15443</v>
      </c>
      <c r="AF40" s="6">
        <v>51846</v>
      </c>
      <c r="AG40" s="7">
        <v>28380</v>
      </c>
      <c r="AH40" s="7">
        <v>23466</v>
      </c>
      <c r="AI40" s="6">
        <v>58138</v>
      </c>
      <c r="AJ40" s="7">
        <v>31506</v>
      </c>
      <c r="AK40" s="7">
        <v>26632</v>
      </c>
      <c r="AL40" s="6">
        <v>76083</v>
      </c>
      <c r="AM40" s="7">
        <v>37233</v>
      </c>
      <c r="AN40" s="7">
        <v>38850</v>
      </c>
      <c r="AO40" s="6">
        <v>95256</v>
      </c>
      <c r="AP40" s="7">
        <v>46727</v>
      </c>
      <c r="AQ40" s="7">
        <v>48529</v>
      </c>
      <c r="AR40" s="6">
        <v>115988</v>
      </c>
      <c r="AS40" s="7">
        <v>56807</v>
      </c>
      <c r="AT40" s="7">
        <v>59181</v>
      </c>
      <c r="AU40" s="38"/>
      <c r="AV40" s="9"/>
      <c r="AW40" s="9"/>
      <c r="AX40" s="9"/>
      <c r="AY40" s="9"/>
      <c r="AZ40" s="9"/>
      <c r="BA40" s="9"/>
      <c r="BB40" s="9"/>
      <c r="BC40" s="9"/>
    </row>
    <row r="41" spans="1:55" x14ac:dyDescent="0.25">
      <c r="A41" s="14" t="s">
        <v>65</v>
      </c>
      <c r="B41" s="14"/>
      <c r="C41" s="14"/>
      <c r="D41" s="14"/>
      <c r="E41" s="14"/>
      <c r="F41" s="14"/>
      <c r="G41" s="14"/>
      <c r="H41" s="14"/>
      <c r="I41" s="14"/>
      <c r="J41" s="14"/>
    </row>
    <row r="43" spans="1:55" ht="20.25" x14ac:dyDescent="0.3">
      <c r="A43" s="27" t="s">
        <v>68</v>
      </c>
    </row>
    <row r="44" spans="1:55" x14ac:dyDescent="0.25">
      <c r="A44" s="55" t="str">
        <f>A3</f>
        <v>V Região Leste</v>
      </c>
      <c r="B44" s="56"/>
      <c r="C44" s="56"/>
      <c r="D44" s="56"/>
      <c r="E44" s="56"/>
      <c r="F44" s="56"/>
      <c r="G44" s="56"/>
      <c r="H44" s="56"/>
      <c r="I44" s="56"/>
      <c r="J44" s="57"/>
    </row>
    <row r="45" spans="1:55" ht="18" customHeight="1" x14ac:dyDescent="0.25">
      <c r="B45" s="62" t="s">
        <v>77</v>
      </c>
      <c r="C45" t="s">
        <v>69</v>
      </c>
      <c r="F45" t="s">
        <v>70</v>
      </c>
      <c r="I45" s="58" t="s">
        <v>71</v>
      </c>
      <c r="J45" s="58"/>
    </row>
    <row r="46" spans="1:55" x14ac:dyDescent="0.25">
      <c r="B46" s="62"/>
      <c r="C46" s="28" t="s">
        <v>72</v>
      </c>
      <c r="D46" s="28" t="s">
        <v>73</v>
      </c>
      <c r="E46" s="28" t="s">
        <v>74</v>
      </c>
      <c r="F46" s="28" t="s">
        <v>42</v>
      </c>
      <c r="G46" s="28" t="s">
        <v>75</v>
      </c>
      <c r="H46" s="28" t="s">
        <v>76</v>
      </c>
      <c r="I46" s="59"/>
      <c r="J46" s="59"/>
    </row>
    <row r="47" spans="1:55" x14ac:dyDescent="0.25">
      <c r="A47">
        <v>2010</v>
      </c>
      <c r="C47" s="29">
        <f>SUM(B6:B20)/B40</f>
        <v>0.28512999336243888</v>
      </c>
      <c r="D47" s="29">
        <f>SUM(B21:B33)/B40</f>
        <v>0.67515682406723565</v>
      </c>
      <c r="E47" s="29">
        <f>SUM(B34:B39)/B40</f>
        <v>3.9713182570325425E-2</v>
      </c>
      <c r="F47" s="29">
        <f>(SUM(B6:B20)+SUM(B34:B39))/SUM(B21:B33)</f>
        <v>0.48113736594687029</v>
      </c>
      <c r="G47" s="29">
        <f>SUM(B6:B20)/SUM(B21:B33)</f>
        <v>0.42231668732129135</v>
      </c>
      <c r="H47" s="29">
        <f>SUM(B34:B39)/SUM(B21:B33)</f>
        <v>5.8820678625578965E-2</v>
      </c>
      <c r="I47" s="60">
        <f>SUM(B34:B39)/SUM(B6:B20)</f>
        <v>0.13928097181921015</v>
      </c>
      <c r="J47" s="60"/>
    </row>
    <row r="48" spans="1:55" x14ac:dyDescent="0.25">
      <c r="A48">
        <v>2015</v>
      </c>
      <c r="B48" s="35">
        <f>(((E40/B40)^(1/5))-1)*100</f>
        <v>3.7323221614928181</v>
      </c>
      <c r="C48" s="29">
        <f>SUM(E6:E20)/E40</f>
        <v>0.26057886523111412</v>
      </c>
      <c r="D48" s="29">
        <f>SUM(E21:E33)/E40</f>
        <v>0.68860989060171007</v>
      </c>
      <c r="E48" s="29">
        <f>SUM(E34:E39)/E40</f>
        <v>5.0811244167175841E-2</v>
      </c>
      <c r="F48" s="29">
        <f>(SUM(E6:E20)+SUM(E34:E39))/SUM(E21:E33)</f>
        <v>0.45220104103674147</v>
      </c>
      <c r="G48" s="29">
        <f>SUM(E6:E20)/SUM(E21:E33)</f>
        <v>0.37841289936079664</v>
      </c>
      <c r="H48" s="29">
        <f>SUM(E34:E39)/SUM(E21:E33)</f>
        <v>7.3788141675944816E-2</v>
      </c>
      <c r="I48" s="60">
        <f>SUM(E34:E39)/SUM(E6:E20)</f>
        <v>0.1949937272238485</v>
      </c>
      <c r="J48" s="60"/>
    </row>
    <row r="49" spans="1:11" x14ac:dyDescent="0.25">
      <c r="A49">
        <v>2020</v>
      </c>
      <c r="B49" s="35">
        <f>(((H40/E40)^(1/5))-1)*100</f>
        <v>4.0626544423899347</v>
      </c>
      <c r="C49" s="29">
        <f>SUM(H6:H20)/H40</f>
        <v>0.2309838852160491</v>
      </c>
      <c r="D49" s="29">
        <f>SUM(H21:H33)/H40</f>
        <v>0.70221614157282586</v>
      </c>
      <c r="E49" s="29">
        <f>SUM(H34:H39)/H40</f>
        <v>6.6799973211125033E-2</v>
      </c>
      <c r="F49" s="29">
        <f>(SUM(H6:H20)+SUM(H34:H39))/SUM(H21:H33)</f>
        <v>0.42406296408994093</v>
      </c>
      <c r="G49" s="29">
        <f>SUM(H6:H20)/SUM(H21:H33)</f>
        <v>0.32893559623777757</v>
      </c>
      <c r="H49" s="29">
        <f>SUM(H34:H39)/SUM(H21:H33)</f>
        <v>9.5127367852163372E-2</v>
      </c>
      <c r="I49" s="60">
        <f>SUM(H34:H39)/SUM(H6:H20)</f>
        <v>0.28919754790964819</v>
      </c>
      <c r="J49" s="60"/>
    </row>
    <row r="51" spans="1:11" ht="15" customHeight="1" x14ac:dyDescent="0.25">
      <c r="A51" s="64" t="s">
        <v>86</v>
      </c>
      <c r="B51" s="64"/>
      <c r="C51" s="64"/>
      <c r="D51" s="64"/>
      <c r="E51" s="64"/>
      <c r="F51" s="64"/>
      <c r="G51" s="64"/>
      <c r="H51" s="64"/>
      <c r="I51" s="64"/>
    </row>
    <row r="52" spans="1:11" x14ac:dyDescent="0.25">
      <c r="A52" s="64"/>
      <c r="B52" s="64"/>
      <c r="C52" s="64"/>
      <c r="D52" s="64"/>
      <c r="E52" s="64"/>
      <c r="F52" s="64"/>
      <c r="G52" s="64"/>
      <c r="H52" s="64"/>
      <c r="I52" s="64"/>
    </row>
    <row r="53" spans="1:11" x14ac:dyDescent="0.25">
      <c r="A53" s="64"/>
      <c r="B53" s="64"/>
      <c r="C53" s="64"/>
      <c r="D53" s="64"/>
      <c r="E53" s="64"/>
      <c r="F53" s="64"/>
      <c r="G53" s="64"/>
      <c r="H53" s="64"/>
      <c r="I53" s="64"/>
    </row>
    <row r="54" spans="1:11" x14ac:dyDescent="0.25">
      <c r="A54" s="64"/>
      <c r="B54" s="64"/>
      <c r="C54" s="64"/>
      <c r="D54" s="64"/>
      <c r="E54" s="64"/>
      <c r="F54" s="64"/>
      <c r="G54" s="64"/>
      <c r="H54" s="64"/>
      <c r="I54" s="64"/>
    </row>
    <row r="55" spans="1:11" x14ac:dyDescent="0.25">
      <c r="A55" s="64"/>
      <c r="B55" s="64"/>
      <c r="C55" s="64"/>
      <c r="D55" s="64"/>
      <c r="E55" s="64"/>
      <c r="F55" s="64"/>
      <c r="G55" s="64"/>
      <c r="H55" s="64"/>
      <c r="I55" s="64"/>
    </row>
    <row r="58" spans="1:11" ht="20.25" x14ac:dyDescent="0.3">
      <c r="A58" s="27" t="s">
        <v>78</v>
      </c>
    </row>
    <row r="59" spans="1:11" x14ac:dyDescent="0.25">
      <c r="A59" s="55" t="str">
        <f>A3</f>
        <v>V Região Leste</v>
      </c>
      <c r="B59" s="56"/>
      <c r="C59" s="56"/>
      <c r="D59" s="56"/>
      <c r="E59" s="56"/>
      <c r="F59" s="56"/>
      <c r="G59" s="56"/>
      <c r="H59" s="56"/>
      <c r="I59" s="56"/>
      <c r="J59" s="57"/>
      <c r="K59" s="63" t="s">
        <v>83</v>
      </c>
    </row>
    <row r="60" spans="1:11" x14ac:dyDescent="0.25">
      <c r="A60" s="50" t="s">
        <v>41</v>
      </c>
      <c r="B60" s="52">
        <v>2010</v>
      </c>
      <c r="C60" s="53"/>
      <c r="D60" s="54"/>
      <c r="E60" s="52">
        <v>2015</v>
      </c>
      <c r="F60" s="53"/>
      <c r="G60" s="54"/>
      <c r="H60" s="52">
        <v>2020</v>
      </c>
      <c r="I60" s="53"/>
      <c r="J60" s="54"/>
      <c r="K60" s="63"/>
    </row>
    <row r="61" spans="1:11" x14ac:dyDescent="0.25">
      <c r="A61" s="51"/>
      <c r="B61" s="15" t="s">
        <v>42</v>
      </c>
      <c r="C61" s="15" t="s">
        <v>43</v>
      </c>
      <c r="D61" s="15" t="s">
        <v>44</v>
      </c>
      <c r="E61" s="15" t="s">
        <v>42</v>
      </c>
      <c r="F61" s="15" t="s">
        <v>43</v>
      </c>
      <c r="G61" s="15" t="s">
        <v>44</v>
      </c>
      <c r="H61" s="15" t="s">
        <v>42</v>
      </c>
      <c r="I61" s="15" t="s">
        <v>43</v>
      </c>
      <c r="J61" s="15" t="s">
        <v>44</v>
      </c>
      <c r="K61" s="63"/>
    </row>
    <row r="62" spans="1:11" x14ac:dyDescent="0.25">
      <c r="A62" s="31" t="s">
        <v>79</v>
      </c>
      <c r="B62" s="32">
        <f>SUM(B6:B10)/$B$40</f>
        <v>9.5169538268811874E-2</v>
      </c>
      <c r="C62" s="32">
        <f>SUM(C6:C10)/$B$40*-1</f>
        <v>-4.9066534538689505E-2</v>
      </c>
      <c r="D62" s="32">
        <f t="shared" ref="D62" si="10">SUM(D6:D10)/$B$40</f>
        <v>4.6103003730122376E-2</v>
      </c>
      <c r="E62" s="32">
        <f>SUM(E6:E10)/$E$40</f>
        <v>8.3113122735463188E-2</v>
      </c>
      <c r="F62" s="32">
        <f>SUM(F6:F10)/$E$40*-1</f>
        <v>-4.2541184895174569E-2</v>
      </c>
      <c r="G62" s="32">
        <f t="shared" ref="G62" si="11">SUM(G6:G10)/$E$40</f>
        <v>4.0571937840288612E-2</v>
      </c>
      <c r="H62" s="32">
        <f>SUM(H6:H10)/$H$40</f>
        <v>8.0331544219184023E-2</v>
      </c>
      <c r="I62" s="32">
        <f>SUM(I6:I10)/$H$40*-1</f>
        <v>-4.0942330568338736E-2</v>
      </c>
      <c r="J62" s="32">
        <f t="shared" ref="J62" si="12">SUM(J6:J10)/$H$40</f>
        <v>3.9389213650845287E-2</v>
      </c>
      <c r="K62">
        <v>0</v>
      </c>
    </row>
    <row r="63" spans="1:11" x14ac:dyDescent="0.25">
      <c r="A63" s="31" t="s">
        <v>80</v>
      </c>
      <c r="B63" s="32">
        <f>SUM(B11:B15)/$B$40</f>
        <v>9.6590537268503376E-2</v>
      </c>
      <c r="C63" s="32">
        <f>SUM(C11:C15)/$B$40*-1</f>
        <v>-4.9748988005646602E-2</v>
      </c>
      <c r="D63" s="32">
        <f t="shared" ref="D63" si="13">SUM(D11:D15)/$B$40</f>
        <v>4.6841549262856767E-2</v>
      </c>
      <c r="E63" s="32">
        <f>SUM(E11:E15)/$E$40</f>
        <v>8.5382037820440473E-2</v>
      </c>
      <c r="F63" s="32">
        <f>SUM(F11:F15)/$E$40*-1</f>
        <v>-4.3914987682476425E-2</v>
      </c>
      <c r="G63" s="32">
        <f t="shared" ref="G63" si="14">SUM(G11:G15)/$E$40</f>
        <v>4.1467050137964048E-2</v>
      </c>
      <c r="H63" s="32">
        <f>SUM(H11:H15)/$H$40</f>
        <v>7.0368634054400553E-2</v>
      </c>
      <c r="I63" s="32">
        <f>SUM(I11:I15)/$H$40*-1</f>
        <v>-3.6120333075012036E-2</v>
      </c>
      <c r="J63" s="32">
        <f t="shared" ref="J63" si="15">SUM(J11:J15)/$H$40</f>
        <v>3.424830097938851E-2</v>
      </c>
      <c r="K63">
        <v>5</v>
      </c>
    </row>
    <row r="64" spans="1:11" x14ac:dyDescent="0.25">
      <c r="A64" s="31" t="s">
        <v>81</v>
      </c>
      <c r="B64" s="32">
        <f>SUM(B16:B20)/$B$40</f>
        <v>9.3369917825123633E-2</v>
      </c>
      <c r="C64" s="32">
        <f>SUM(C16:C20)/$B$40*-1</f>
        <v>-4.7056568848336401E-2</v>
      </c>
      <c r="D64" s="32">
        <f t="shared" ref="D64" si="16">SUM(D16:D20)/$B$40</f>
        <v>4.6313348976787232E-2</v>
      </c>
      <c r="E64" s="32">
        <f>SUM(E16:E20)/$E$40</f>
        <v>9.2083704675210445E-2</v>
      </c>
      <c r="F64" s="32">
        <f>SUM(F16:F20)/$E$40*-1</f>
        <v>-4.7156850917100923E-2</v>
      </c>
      <c r="G64" s="32">
        <f t="shared" ref="G64" si="17">SUM(G16:G20)/$E$40</f>
        <v>4.4926853758109522E-2</v>
      </c>
      <c r="H64" s="32">
        <f>SUM(H16:H20)/$H$40</f>
        <v>8.0283706942464519E-2</v>
      </c>
      <c r="I64" s="32">
        <f>SUM(I16:I20)/$H$40*-1</f>
        <v>-4.1586539228161488E-2</v>
      </c>
      <c r="J64" s="32">
        <f t="shared" ref="J64" si="18">SUM(J16:J20)/$H$40</f>
        <v>3.8697167714303024E-2</v>
      </c>
      <c r="K64">
        <v>10</v>
      </c>
    </row>
    <row r="65" spans="1:11" x14ac:dyDescent="0.25">
      <c r="A65" s="31" t="s">
        <v>82</v>
      </c>
      <c r="B65" s="32">
        <f>SUM(B21:B25)/$B$40</f>
        <v>9.0929912963811269E-2</v>
      </c>
      <c r="C65" s="32">
        <f>SUM(C21:C25)/$B$40*-1</f>
        <v>-4.5504688361831219E-2</v>
      </c>
      <c r="D65" s="32">
        <f t="shared" ref="D65" si="19">SUM(D21:D25)/$B$40</f>
        <v>4.5425224601980049E-2</v>
      </c>
      <c r="E65" s="32">
        <f>SUM(E21:E25)/$E$40</f>
        <v>9.0207860642690624E-2</v>
      </c>
      <c r="F65" s="32">
        <f>SUM(F21:F25)/$E$40*-1</f>
        <v>-4.5463921136714783E-2</v>
      </c>
      <c r="G65" s="32">
        <f t="shared" ref="G65" si="20">SUM(G21:G25)/$E$40</f>
        <v>4.4743939505975848E-2</v>
      </c>
      <c r="H65" s="32">
        <f>SUM(H21:H25)/$H$40</f>
        <v>9.5307800984172242E-2</v>
      </c>
      <c r="I65" s="32">
        <f>SUM(I21:I25)/$H$40*-1</f>
        <v>-4.8998127967904377E-2</v>
      </c>
      <c r="J65" s="32">
        <f t="shared" ref="J65" si="21">SUM(J21:J25)/$H$40</f>
        <v>4.6309673016267865E-2</v>
      </c>
      <c r="K65">
        <v>15</v>
      </c>
    </row>
    <row r="66" spans="1:11" x14ac:dyDescent="0.25">
      <c r="A66" s="31" t="s">
        <v>45</v>
      </c>
      <c r="B66" s="32">
        <f>B26/$B$40</f>
        <v>0.10539231725672403</v>
      </c>
      <c r="C66" s="32">
        <f>C26/$B$40*-1</f>
        <v>-5.5863023175371847E-2</v>
      </c>
      <c r="D66" s="32">
        <f t="shared" ref="D66" si="22">D26/$B$40</f>
        <v>4.952929408135219E-2</v>
      </c>
      <c r="E66" s="32">
        <f>E26/$E$40</f>
        <v>9.1760685889527571E-2</v>
      </c>
      <c r="F66" s="32">
        <f>F26/$E$40*-1</f>
        <v>-4.8195959540924142E-2</v>
      </c>
      <c r="G66" s="32">
        <f t="shared" ref="G66" si="23">G26/$E$40</f>
        <v>4.3564726348603429E-2</v>
      </c>
      <c r="H66" s="32">
        <f>H26/$H$40</f>
        <v>9.9255970889422535E-2</v>
      </c>
      <c r="I66" s="32">
        <f>I26/$H$40*-1</f>
        <v>-5.1533503634038455E-2</v>
      </c>
      <c r="J66" s="32">
        <f t="shared" ref="J66" si="24">J26/$H$40</f>
        <v>4.7722467255384086E-2</v>
      </c>
      <c r="K66">
        <v>20</v>
      </c>
    </row>
    <row r="67" spans="1:11" x14ac:dyDescent="0.25">
      <c r="A67" s="31" t="s">
        <v>46</v>
      </c>
      <c r="B67" s="32">
        <f t="shared" ref="B67:D80" si="25">B27/$B$40</f>
        <v>0.11081922462067741</v>
      </c>
      <c r="C67" s="32">
        <f t="shared" ref="C67:C80" si="26">C27/$B$40*-1</f>
        <v>-5.7078351267213251E-2</v>
      </c>
      <c r="D67" s="32">
        <f t="shared" si="25"/>
        <v>5.3740873353464155E-2</v>
      </c>
      <c r="E67" s="32">
        <f t="shared" ref="E67:G80" si="27">E27/$E$40</f>
        <v>9.8797046907776187E-2</v>
      </c>
      <c r="F67" s="32">
        <f t="shared" ref="F67:F80" si="28">F27/$E$40*-1</f>
        <v>-5.1332744375386749E-2</v>
      </c>
      <c r="G67" s="32">
        <f t="shared" si="27"/>
        <v>4.7464302532389445E-2</v>
      </c>
      <c r="H67" s="32">
        <f t="shared" ref="H67:J80" si="29">H27/$H$40</f>
        <v>8.9446140010141506E-2</v>
      </c>
      <c r="I67" s="32">
        <f t="shared" ref="I67:I80" si="30">I27/$H$40*-1</f>
        <v>-4.68996660958085E-2</v>
      </c>
      <c r="J67" s="32">
        <f t="shared" si="29"/>
        <v>4.2546473914333006E-2</v>
      </c>
      <c r="K67">
        <v>25</v>
      </c>
    </row>
    <row r="68" spans="1:11" x14ac:dyDescent="0.25">
      <c r="A68" s="31" t="s">
        <v>47</v>
      </c>
      <c r="B68" s="32">
        <f t="shared" si="25"/>
        <v>0.10315798330326176</v>
      </c>
      <c r="C68" s="32">
        <f t="shared" si="26"/>
        <v>-5.1043779857339176E-2</v>
      </c>
      <c r="D68" s="32">
        <f t="shared" si="25"/>
        <v>5.2114203445922574E-2</v>
      </c>
      <c r="E68" s="32">
        <f t="shared" si="27"/>
        <v>0.10054835357714116</v>
      </c>
      <c r="F68" s="32">
        <f t="shared" si="28"/>
        <v>-5.0527143307478858E-2</v>
      </c>
      <c r="G68" s="32">
        <f t="shared" si="27"/>
        <v>5.002121026966231E-2</v>
      </c>
      <c r="H68" s="32">
        <f t="shared" si="29"/>
        <v>8.6151746220057848E-2</v>
      </c>
      <c r="I68" s="32">
        <f t="shared" si="30"/>
        <v>-4.3799810564384194E-2</v>
      </c>
      <c r="J68" s="32">
        <f t="shared" si="29"/>
        <v>4.2351935655673661E-2</v>
      </c>
      <c r="K68">
        <v>30</v>
      </c>
    </row>
    <row r="69" spans="1:11" x14ac:dyDescent="0.25">
      <c r="A69" s="31" t="s">
        <v>48</v>
      </c>
      <c r="B69" s="32">
        <f t="shared" si="25"/>
        <v>8.3324763712172914E-2</v>
      </c>
      <c r="C69" s="32">
        <f t="shared" si="26"/>
        <v>-4.1283760412089712E-2</v>
      </c>
      <c r="D69" s="32">
        <f t="shared" si="25"/>
        <v>4.2041003300083202E-2</v>
      </c>
      <c r="E69" s="32">
        <f t="shared" si="27"/>
        <v>9.2235484586555408E-2</v>
      </c>
      <c r="F69" s="32">
        <f t="shared" si="28"/>
        <v>-4.5117551595440376E-2</v>
      </c>
      <c r="G69" s="32">
        <f t="shared" si="27"/>
        <v>4.7117932991115039E-2</v>
      </c>
      <c r="H69" s="32">
        <f t="shared" si="29"/>
        <v>8.8151344386933408E-2</v>
      </c>
      <c r="I69" s="32">
        <f t="shared" si="30"/>
        <v>-4.337246422568989E-2</v>
      </c>
      <c r="J69" s="32">
        <f t="shared" si="29"/>
        <v>4.4778880161243512E-2</v>
      </c>
      <c r="K69">
        <v>35</v>
      </c>
    </row>
    <row r="70" spans="1:11" x14ac:dyDescent="0.25">
      <c r="A70" s="31" t="s">
        <v>49</v>
      </c>
      <c r="B70" s="32">
        <f t="shared" si="25"/>
        <v>6.7899445623416571E-2</v>
      </c>
      <c r="C70" s="32">
        <f t="shared" si="26"/>
        <v>-3.3762749259117299E-2</v>
      </c>
      <c r="D70" s="32">
        <f t="shared" si="25"/>
        <v>3.4136696364299272E-2</v>
      </c>
      <c r="E70" s="32">
        <f t="shared" si="27"/>
        <v>7.5286727819701027E-2</v>
      </c>
      <c r="F70" s="32">
        <f t="shared" si="28"/>
        <v>-3.6878626664227809E-2</v>
      </c>
      <c r="G70" s="32">
        <f t="shared" si="27"/>
        <v>3.8408101155473225E-2</v>
      </c>
      <c r="H70" s="32">
        <f t="shared" si="29"/>
        <v>8.2544815555406728E-2</v>
      </c>
      <c r="I70" s="32">
        <f t="shared" si="30"/>
        <v>-3.9657102400474549E-2</v>
      </c>
      <c r="J70" s="32">
        <f t="shared" si="29"/>
        <v>4.2887713154932186E-2</v>
      </c>
      <c r="K70">
        <v>40</v>
      </c>
    </row>
    <row r="71" spans="1:11" x14ac:dyDescent="0.25">
      <c r="A71" s="31" t="s">
        <v>50</v>
      </c>
      <c r="B71" s="32">
        <f t="shared" si="25"/>
        <v>5.2427384146512476E-2</v>
      </c>
      <c r="C71" s="32">
        <f t="shared" si="26"/>
        <v>-2.5984649471332281E-2</v>
      </c>
      <c r="D71" s="32">
        <f t="shared" si="25"/>
        <v>2.6442734675180195E-2</v>
      </c>
      <c r="E71" s="32">
        <f t="shared" si="27"/>
        <v>6.063802047861265E-2</v>
      </c>
      <c r="F71" s="32">
        <f t="shared" si="28"/>
        <v>-2.9842265645979194E-2</v>
      </c>
      <c r="G71" s="32">
        <f t="shared" si="27"/>
        <v>3.079575483263346E-2</v>
      </c>
      <c r="H71" s="32">
        <f t="shared" si="29"/>
        <v>6.7814123477578675E-2</v>
      </c>
      <c r="I71" s="32">
        <f t="shared" si="30"/>
        <v>-3.2299729241013771E-2</v>
      </c>
      <c r="J71" s="32">
        <f t="shared" si="29"/>
        <v>3.5514394236564904E-2</v>
      </c>
      <c r="K71">
        <v>45</v>
      </c>
    </row>
    <row r="72" spans="1:11" x14ac:dyDescent="0.25">
      <c r="A72" s="31" t="s">
        <v>51</v>
      </c>
      <c r="B72" s="32">
        <f t="shared" si="25"/>
        <v>3.6824441182794695E-2</v>
      </c>
      <c r="C72" s="32">
        <f t="shared" si="26"/>
        <v>-1.7991530098067629E-2</v>
      </c>
      <c r="D72" s="32">
        <f t="shared" si="25"/>
        <v>1.8832911084727066E-2</v>
      </c>
      <c r="E72" s="32">
        <f t="shared" si="27"/>
        <v>4.6382384189981744E-2</v>
      </c>
      <c r="F72" s="32">
        <f t="shared" si="28"/>
        <v>-2.2541262731026537E-2</v>
      </c>
      <c r="G72" s="32">
        <f t="shared" si="27"/>
        <v>2.384112145895521E-2</v>
      </c>
      <c r="H72" s="32">
        <f t="shared" si="29"/>
        <v>5.3918989166451402E-2</v>
      </c>
      <c r="I72" s="32">
        <f t="shared" si="30"/>
        <v>-2.54207288487481E-2</v>
      </c>
      <c r="J72" s="32">
        <f t="shared" si="29"/>
        <v>2.8498260317703302E-2</v>
      </c>
      <c r="K72">
        <v>50</v>
      </c>
    </row>
    <row r="73" spans="1:11" x14ac:dyDescent="0.25">
      <c r="A73" s="31" t="s">
        <v>52</v>
      </c>
      <c r="B73" s="32">
        <f t="shared" si="25"/>
        <v>2.4381351257864576E-2</v>
      </c>
      <c r="C73" s="32">
        <f t="shared" si="26"/>
        <v>-1.1872820589527612E-2</v>
      </c>
      <c r="D73" s="32">
        <f t="shared" si="25"/>
        <v>1.2508530668336964E-2</v>
      </c>
      <c r="E73" s="32">
        <f t="shared" si="27"/>
        <v>3.2753326509723645E-2</v>
      </c>
      <c r="F73" s="32">
        <f t="shared" si="28"/>
        <v>-1.5683924172313009E-2</v>
      </c>
      <c r="G73" s="32">
        <f t="shared" si="27"/>
        <v>1.7069402337410635E-2</v>
      </c>
      <c r="H73" s="32">
        <f t="shared" si="29"/>
        <v>3.9625210882661535E-2</v>
      </c>
      <c r="I73" s="32">
        <f t="shared" si="30"/>
        <v>-1.8889346000644208E-2</v>
      </c>
      <c r="J73" s="32">
        <f t="shared" si="29"/>
        <v>2.073586488201733E-2</v>
      </c>
      <c r="K73">
        <v>55</v>
      </c>
    </row>
    <row r="74" spans="1:11" x14ac:dyDescent="0.25">
      <c r="A74" s="31" t="s">
        <v>53</v>
      </c>
      <c r="B74" s="32">
        <f t="shared" si="25"/>
        <v>1.5944169697196333E-2</v>
      </c>
      <c r="C74" s="32">
        <f t="shared" si="26"/>
        <v>-7.8435405311918626E-3</v>
      </c>
      <c r="D74" s="32">
        <f t="shared" si="25"/>
        <v>8.1006291660044687E-3</v>
      </c>
      <c r="E74" s="32">
        <f t="shared" si="27"/>
        <v>2.1253079380893634E-2</v>
      </c>
      <c r="F74" s="32">
        <f t="shared" si="28"/>
        <v>-1.0095310000739441E-2</v>
      </c>
      <c r="G74" s="32">
        <f t="shared" si="27"/>
        <v>1.1157769380154193E-2</v>
      </c>
      <c r="H74" s="32">
        <f t="shared" si="29"/>
        <v>2.7114168444618784E-2</v>
      </c>
      <c r="I74" s="32">
        <f t="shared" si="30"/>
        <v>-1.2447259402416739E-2</v>
      </c>
      <c r="J74" s="32">
        <f t="shared" si="29"/>
        <v>1.4666909042202046E-2</v>
      </c>
      <c r="K74">
        <v>60</v>
      </c>
    </row>
    <row r="75" spans="1:11" x14ac:dyDescent="0.25">
      <c r="A75" s="31" t="s">
        <v>54</v>
      </c>
      <c r="B75" s="32">
        <f t="shared" si="25"/>
        <v>9.7506707676199202E-3</v>
      </c>
      <c r="C75" s="32">
        <f t="shared" si="26"/>
        <v>-4.795871623958791E-3</v>
      </c>
      <c r="D75" s="32">
        <f t="shared" si="25"/>
        <v>4.9547991436611292E-3</v>
      </c>
      <c r="E75" s="32">
        <f t="shared" si="27"/>
        <v>1.3695218154434113E-2</v>
      </c>
      <c r="F75" s="32">
        <f t="shared" si="28"/>
        <v>-6.5109690174391223E-3</v>
      </c>
      <c r="G75" s="32">
        <f t="shared" si="27"/>
        <v>7.1842491369949911E-3</v>
      </c>
      <c r="H75" s="32">
        <f t="shared" si="29"/>
        <v>1.7317094172462948E-2</v>
      </c>
      <c r="I75" s="32">
        <f t="shared" si="30"/>
        <v>-8.0908780691599461E-3</v>
      </c>
      <c r="J75" s="32">
        <f t="shared" si="29"/>
        <v>9.2262161033030039E-3</v>
      </c>
      <c r="K75">
        <v>65</v>
      </c>
    </row>
    <row r="76" spans="1:11" x14ac:dyDescent="0.25">
      <c r="A76" s="31" t="s">
        <v>55</v>
      </c>
      <c r="B76" s="32">
        <f t="shared" si="25"/>
        <v>6.4085185150560449E-3</v>
      </c>
      <c r="C76" s="32">
        <f t="shared" si="26"/>
        <v>-2.8513466770125366E-3</v>
      </c>
      <c r="D76" s="32">
        <f t="shared" si="25"/>
        <v>3.5571718380435088E-3</v>
      </c>
      <c r="E76" s="32">
        <f t="shared" si="27"/>
        <v>7.966499449311347E-3</v>
      </c>
      <c r="F76" s="32">
        <f t="shared" si="28"/>
        <v>-3.7633634428354042E-3</v>
      </c>
      <c r="G76" s="32">
        <f t="shared" si="27"/>
        <v>4.2031360064759427E-3</v>
      </c>
      <c r="H76" s="32">
        <f t="shared" si="29"/>
        <v>1.1327867127180183E-2</v>
      </c>
      <c r="I76" s="32">
        <f t="shared" si="30"/>
        <v>-5.1823716446136817E-3</v>
      </c>
      <c r="J76" s="32">
        <f t="shared" si="29"/>
        <v>6.1454954825665015E-3</v>
      </c>
      <c r="K76">
        <v>70</v>
      </c>
    </row>
    <row r="77" spans="1:11" x14ac:dyDescent="0.25">
      <c r="A77" s="31" t="s">
        <v>56</v>
      </c>
      <c r="B77" s="32">
        <f t="shared" si="25"/>
        <v>3.6459842755242272E-3</v>
      </c>
      <c r="C77" s="32">
        <f t="shared" si="26"/>
        <v>-1.5378574700608599E-3</v>
      </c>
      <c r="D77" s="32">
        <f t="shared" si="25"/>
        <v>2.1081268054633671E-3</v>
      </c>
      <c r="E77" s="32">
        <f t="shared" si="27"/>
        <v>5.0165206595810096E-3</v>
      </c>
      <c r="F77" s="32">
        <f t="shared" si="28"/>
        <v>-2.1288105514280934E-3</v>
      </c>
      <c r="G77" s="32">
        <f t="shared" si="27"/>
        <v>2.8877101081529162E-3</v>
      </c>
      <c r="H77" s="32">
        <f t="shared" si="29"/>
        <v>6.2316025806616214E-3</v>
      </c>
      <c r="I77" s="32">
        <f t="shared" si="30"/>
        <v>-2.6980224069804155E-3</v>
      </c>
      <c r="J77" s="32">
        <f t="shared" si="29"/>
        <v>3.5335801736812058E-3</v>
      </c>
      <c r="K77">
        <v>75</v>
      </c>
    </row>
    <row r="78" spans="1:11" x14ac:dyDescent="0.25">
      <c r="A78" s="31" t="s">
        <v>57</v>
      </c>
      <c r="B78" s="32">
        <f t="shared" si="25"/>
        <v>2.323146390943001E-3</v>
      </c>
      <c r="C78" s="32">
        <f t="shared" si="26"/>
        <v>-9.6291379584357792E-4</v>
      </c>
      <c r="D78" s="32">
        <f t="shared" si="25"/>
        <v>1.3602325950994231E-3</v>
      </c>
      <c r="E78" s="32">
        <f t="shared" si="27"/>
        <v>1.541149869041179E-3</v>
      </c>
      <c r="F78" s="32">
        <f t="shared" si="28"/>
        <v>-6.3825398616856909E-4</v>
      </c>
      <c r="G78" s="32">
        <f t="shared" si="27"/>
        <v>9.0289588287261E-4</v>
      </c>
      <c r="H78" s="32">
        <f t="shared" si="29"/>
        <v>3.6228764235576262E-3</v>
      </c>
      <c r="I78" s="32">
        <f t="shared" si="30"/>
        <v>-1.3522003552715084E-3</v>
      </c>
      <c r="J78" s="32">
        <f t="shared" si="29"/>
        <v>2.2706760682861178E-3</v>
      </c>
      <c r="K78">
        <v>80</v>
      </c>
    </row>
    <row r="79" spans="1:11" x14ac:dyDescent="0.25">
      <c r="A79" s="34" t="s">
        <v>58</v>
      </c>
      <c r="B79" s="32">
        <f t="shared" si="25"/>
        <v>1.6406929239859021E-3</v>
      </c>
      <c r="C79" s="32">
        <f t="shared" si="26"/>
        <v>-6.5440743406845097E-4</v>
      </c>
      <c r="D79" s="32">
        <f t="shared" si="25"/>
        <v>9.8628548991745116E-4</v>
      </c>
      <c r="E79" s="32">
        <f t="shared" si="27"/>
        <v>1.3387766539145595E-3</v>
      </c>
      <c r="F79" s="32">
        <f t="shared" si="28"/>
        <v>-5.2928379340808171E-4</v>
      </c>
      <c r="G79" s="32">
        <f t="shared" si="27"/>
        <v>8.094928605064779E-4</v>
      </c>
      <c r="H79" s="32">
        <f t="shared" si="29"/>
        <v>1.1863644626438706E-3</v>
      </c>
      <c r="I79" s="32">
        <f t="shared" si="30"/>
        <v>-4.6561616006990619E-4</v>
      </c>
      <c r="J79" s="32">
        <f t="shared" si="29"/>
        <v>7.2074830257396437E-4</v>
      </c>
      <c r="K79">
        <v>85</v>
      </c>
    </row>
    <row r="80" spans="1:11" x14ac:dyDescent="0.25">
      <c r="A80" s="22" t="s">
        <v>42</v>
      </c>
      <c r="B80" s="33">
        <f t="shared" si="25"/>
        <v>1</v>
      </c>
      <c r="C80" s="33">
        <f t="shared" si="26"/>
        <v>-0.50490338141669866</v>
      </c>
      <c r="D80" s="33">
        <f t="shared" si="25"/>
        <v>0.4950966185833014</v>
      </c>
      <c r="E80" s="33">
        <f t="shared" si="27"/>
        <v>1</v>
      </c>
      <c r="F80" s="33">
        <f t="shared" si="28"/>
        <v>-0.50286241345626204</v>
      </c>
      <c r="G80" s="33">
        <f t="shared" si="27"/>
        <v>0.49713758654373791</v>
      </c>
      <c r="H80" s="33">
        <f t="shared" si="29"/>
        <v>1</v>
      </c>
      <c r="I80" s="33">
        <f t="shared" si="30"/>
        <v>-0.49975602988873047</v>
      </c>
      <c r="J80" s="33">
        <f t="shared" si="29"/>
        <v>0.50024397011126953</v>
      </c>
    </row>
  </sheetData>
  <mergeCells count="35">
    <mergeCell ref="N4:P4"/>
    <mergeCell ref="A1:BC1"/>
    <mergeCell ref="A3:J3"/>
    <mergeCell ref="K3:S3"/>
    <mergeCell ref="T3:AB3"/>
    <mergeCell ref="AC3:AK3"/>
    <mergeCell ref="AL3:AT3"/>
    <mergeCell ref="A4:A5"/>
    <mergeCell ref="B4:D4"/>
    <mergeCell ref="E4:G4"/>
    <mergeCell ref="H4:J4"/>
    <mergeCell ref="K4:M4"/>
    <mergeCell ref="AI4:AK4"/>
    <mergeCell ref="AL4:AN4"/>
    <mergeCell ref="AO4:AQ4"/>
    <mergeCell ref="AR4:AT4"/>
    <mergeCell ref="Q4:S4"/>
    <mergeCell ref="T4:V4"/>
    <mergeCell ref="W4:Y4"/>
    <mergeCell ref="Z4:AB4"/>
    <mergeCell ref="AC4:AE4"/>
    <mergeCell ref="AF4:AH4"/>
    <mergeCell ref="A44:J44"/>
    <mergeCell ref="B45:B46"/>
    <mergeCell ref="I45:J46"/>
    <mergeCell ref="I47:J47"/>
    <mergeCell ref="I48:J48"/>
    <mergeCell ref="I49:J49"/>
    <mergeCell ref="A51:I55"/>
    <mergeCell ref="A59:J59"/>
    <mergeCell ref="K59:K61"/>
    <mergeCell ref="A60:A61"/>
    <mergeCell ref="B60:D60"/>
    <mergeCell ref="E60:G60"/>
    <mergeCell ref="H60:J60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80"/>
  <sheetViews>
    <sheetView tabSelected="1" zoomScaleNormal="100" workbookViewId="0">
      <selection activeCell="N54" sqref="N54"/>
    </sheetView>
  </sheetViews>
  <sheetFormatPr defaultRowHeight="15" x14ac:dyDescent="0.25"/>
  <cols>
    <col min="2" max="2" width="11.85546875" customWidth="1"/>
    <col min="3" max="3" width="9.28515625" bestFit="1" customWidth="1"/>
    <col min="4" max="4" width="10.5703125" bestFit="1" customWidth="1"/>
    <col min="5" max="5" width="8.42578125" customWidth="1"/>
    <col min="6" max="6" width="9.28515625" bestFit="1" customWidth="1"/>
    <col min="7" max="7" width="10.5703125" bestFit="1" customWidth="1"/>
    <col min="8" max="8" width="9.85546875" customWidth="1"/>
    <col min="9" max="9" width="9.28515625" bestFit="1" customWidth="1"/>
    <col min="10" max="10" width="10.5703125" bestFit="1" customWidth="1"/>
    <col min="11" max="11" width="8.42578125" bestFit="1" customWidth="1"/>
    <col min="12" max="12" width="9.28515625" bestFit="1" customWidth="1"/>
    <col min="13" max="13" width="10.5703125" bestFit="1" customWidth="1"/>
    <col min="14" max="14" width="8.42578125" bestFit="1" customWidth="1"/>
    <col min="15" max="15" width="9.28515625" bestFit="1" customWidth="1"/>
    <col min="16" max="16" width="10.5703125" bestFit="1" customWidth="1"/>
    <col min="17" max="17" width="8.42578125" bestFit="1" customWidth="1"/>
    <col min="18" max="18" width="9.28515625" bestFit="1" customWidth="1"/>
    <col min="19" max="19" width="10.5703125" bestFit="1" customWidth="1"/>
    <col min="20" max="20" width="7.28515625" bestFit="1" customWidth="1"/>
    <col min="21" max="21" width="9.28515625" bestFit="1" customWidth="1"/>
    <col min="22" max="22" width="10.5703125" bestFit="1" customWidth="1"/>
    <col min="23" max="23" width="7.28515625" bestFit="1" customWidth="1"/>
    <col min="24" max="24" width="9.28515625" bestFit="1" customWidth="1"/>
    <col min="25" max="25" width="10.5703125" bestFit="1" customWidth="1"/>
    <col min="26" max="26" width="7.28515625" bestFit="1" customWidth="1"/>
    <col min="27" max="27" width="9.28515625" bestFit="1" customWidth="1"/>
    <col min="28" max="28" width="10.5703125" bestFit="1" customWidth="1"/>
    <col min="29" max="29" width="8.42578125" bestFit="1" customWidth="1"/>
    <col min="30" max="30" width="9.28515625" bestFit="1" customWidth="1"/>
    <col min="31" max="31" width="10.5703125" bestFit="1" customWidth="1"/>
    <col min="32" max="32" width="8.42578125" bestFit="1" customWidth="1"/>
    <col min="33" max="33" width="9.28515625" bestFit="1" customWidth="1"/>
    <col min="34" max="34" width="10.5703125" bestFit="1" customWidth="1"/>
    <col min="35" max="35" width="8.42578125" bestFit="1" customWidth="1"/>
    <col min="36" max="36" width="9.28515625" bestFit="1" customWidth="1"/>
    <col min="37" max="37" width="10.5703125" bestFit="1" customWidth="1"/>
    <col min="38" max="38" width="8.42578125" bestFit="1" customWidth="1"/>
    <col min="39" max="39" width="9.28515625" bestFit="1" customWidth="1"/>
    <col min="40" max="40" width="10.5703125" bestFit="1" customWidth="1"/>
    <col min="41" max="41" width="8.42578125" bestFit="1" customWidth="1"/>
    <col min="42" max="42" width="9.28515625" bestFit="1" customWidth="1"/>
    <col min="43" max="43" width="10.5703125" bestFit="1" customWidth="1"/>
    <col min="44" max="44" width="8.42578125" bestFit="1" customWidth="1"/>
    <col min="45" max="45" width="9.28515625" bestFit="1" customWidth="1"/>
    <col min="46" max="46" width="10.5703125" bestFit="1" customWidth="1"/>
    <col min="47" max="47" width="8.42578125" bestFit="1" customWidth="1"/>
    <col min="48" max="48" width="9.28515625" bestFit="1" customWidth="1"/>
    <col min="49" max="49" width="10.5703125" bestFit="1" customWidth="1"/>
    <col min="50" max="50" width="8.42578125" bestFit="1" customWidth="1"/>
    <col min="51" max="51" width="9.28515625" bestFit="1" customWidth="1"/>
    <col min="52" max="52" width="10.5703125" bestFit="1" customWidth="1"/>
    <col min="53" max="53" width="8.42578125" bestFit="1" customWidth="1"/>
    <col min="54" max="54" width="9.28515625" bestFit="1" customWidth="1"/>
    <col min="55" max="55" width="10.5703125" bestFit="1" customWidth="1"/>
  </cols>
  <sheetData>
    <row r="1" spans="1:55" ht="49.5" customHeight="1" x14ac:dyDescent="0.25">
      <c r="A1" s="61" t="s">
        <v>109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61"/>
      <c r="AI1" s="61"/>
      <c r="AJ1" s="61"/>
      <c r="AK1" s="61"/>
      <c r="AL1" s="61"/>
      <c r="AM1" s="61"/>
      <c r="AN1" s="61"/>
      <c r="AO1" s="61"/>
      <c r="AP1" s="61"/>
      <c r="AQ1" s="61"/>
      <c r="AR1" s="61"/>
      <c r="AS1" s="61"/>
      <c r="AT1" s="61"/>
      <c r="AU1" s="61"/>
      <c r="AV1" s="61"/>
      <c r="AW1" s="61"/>
      <c r="AX1" s="61"/>
      <c r="AY1" s="61"/>
      <c r="AZ1" s="61"/>
      <c r="BA1" s="61"/>
      <c r="BB1" s="61"/>
      <c r="BC1" s="61"/>
    </row>
    <row r="2" spans="1:55" ht="19.5" customHeight="1" x14ac:dyDescent="0.3">
      <c r="A2" s="27" t="s">
        <v>67</v>
      </c>
      <c r="B2" s="26"/>
      <c r="C2" s="26"/>
      <c r="D2" s="26"/>
      <c r="E2" s="26"/>
      <c r="F2" s="26"/>
      <c r="G2" s="26"/>
      <c r="H2" s="26"/>
      <c r="I2" s="26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23"/>
      <c r="AN2" s="23"/>
      <c r="AO2" s="23"/>
      <c r="AP2" s="23"/>
      <c r="AQ2" s="23"/>
      <c r="AR2" s="23"/>
      <c r="AS2" s="23"/>
      <c r="AT2" s="23"/>
      <c r="AU2" s="23"/>
      <c r="AV2" s="23"/>
      <c r="AW2" s="23"/>
      <c r="AX2" s="23"/>
      <c r="AZ2" s="25"/>
      <c r="BA2" s="25"/>
      <c r="BB2" s="25"/>
      <c r="BC2" s="25"/>
    </row>
    <row r="3" spans="1:55" x14ac:dyDescent="0.25">
      <c r="A3" s="55" t="s">
        <v>114</v>
      </c>
      <c r="B3" s="56"/>
      <c r="C3" s="56"/>
      <c r="D3" s="56"/>
      <c r="E3" s="56"/>
      <c r="F3" s="56"/>
      <c r="G3" s="56"/>
      <c r="H3" s="56"/>
      <c r="I3" s="56"/>
      <c r="J3" s="57"/>
      <c r="K3" s="68" t="s">
        <v>110</v>
      </c>
      <c r="L3" s="69"/>
      <c r="M3" s="69"/>
      <c r="N3" s="69"/>
      <c r="O3" s="69"/>
      <c r="P3" s="69"/>
      <c r="Q3" s="69"/>
      <c r="R3" s="69"/>
      <c r="S3" s="70"/>
      <c r="T3" s="68" t="s">
        <v>111</v>
      </c>
      <c r="U3" s="69"/>
      <c r="V3" s="69"/>
      <c r="W3" s="69"/>
      <c r="X3" s="69"/>
      <c r="Y3" s="69"/>
      <c r="Z3" s="69"/>
      <c r="AA3" s="69"/>
      <c r="AB3" s="70"/>
      <c r="AC3" s="68" t="s">
        <v>113</v>
      </c>
      <c r="AD3" s="69"/>
      <c r="AE3" s="69"/>
      <c r="AF3" s="69"/>
      <c r="AG3" s="69"/>
      <c r="AH3" s="69"/>
      <c r="AI3" s="69"/>
      <c r="AJ3" s="69"/>
      <c r="AK3" s="70"/>
      <c r="AL3" s="68" t="s">
        <v>112</v>
      </c>
      <c r="AM3" s="69"/>
      <c r="AN3" s="69"/>
      <c r="AO3" s="69"/>
      <c r="AP3" s="69"/>
      <c r="AQ3" s="69"/>
      <c r="AR3" s="69"/>
      <c r="AS3" s="69"/>
      <c r="AT3" s="69"/>
      <c r="AU3" s="37"/>
      <c r="AV3" s="30"/>
      <c r="AW3" s="30"/>
      <c r="AX3" s="30"/>
      <c r="AY3" s="30"/>
      <c r="AZ3" s="30"/>
      <c r="BA3" s="30"/>
      <c r="BB3" s="30"/>
      <c r="BC3" s="30"/>
    </row>
    <row r="4" spans="1:55" x14ac:dyDescent="0.25">
      <c r="A4" s="50" t="s">
        <v>41</v>
      </c>
      <c r="B4" s="52">
        <v>2010</v>
      </c>
      <c r="C4" s="53"/>
      <c r="D4" s="54"/>
      <c r="E4" s="52">
        <v>2015</v>
      </c>
      <c r="F4" s="53"/>
      <c r="G4" s="54"/>
      <c r="H4" s="52">
        <v>2020</v>
      </c>
      <c r="I4" s="53"/>
      <c r="J4" s="54"/>
      <c r="K4" s="65">
        <v>2010</v>
      </c>
      <c r="L4" s="66"/>
      <c r="M4" s="67"/>
      <c r="N4" s="65">
        <v>2015</v>
      </c>
      <c r="O4" s="66"/>
      <c r="P4" s="67"/>
      <c r="Q4" s="65">
        <v>2020</v>
      </c>
      <c r="R4" s="66"/>
      <c r="S4" s="67"/>
      <c r="T4" s="65">
        <v>2010</v>
      </c>
      <c r="U4" s="66"/>
      <c r="V4" s="67"/>
      <c r="W4" s="65">
        <v>2015</v>
      </c>
      <c r="X4" s="66"/>
      <c r="Y4" s="67"/>
      <c r="Z4" s="65">
        <v>2020</v>
      </c>
      <c r="AA4" s="66"/>
      <c r="AB4" s="67"/>
      <c r="AC4" s="65">
        <v>2010</v>
      </c>
      <c r="AD4" s="66"/>
      <c r="AE4" s="67"/>
      <c r="AF4" s="65">
        <v>2015</v>
      </c>
      <c r="AG4" s="66"/>
      <c r="AH4" s="67"/>
      <c r="AI4" s="65">
        <v>2020</v>
      </c>
      <c r="AJ4" s="66"/>
      <c r="AK4" s="67"/>
      <c r="AL4" s="65">
        <v>2010</v>
      </c>
      <c r="AM4" s="66"/>
      <c r="AN4" s="67"/>
      <c r="AO4" s="65">
        <v>2015</v>
      </c>
      <c r="AP4" s="66"/>
      <c r="AQ4" s="67"/>
      <c r="AR4" s="65">
        <v>2020</v>
      </c>
      <c r="AS4" s="66"/>
      <c r="AT4" s="67"/>
      <c r="AU4" s="37"/>
      <c r="AV4" s="30"/>
      <c r="AW4" s="30"/>
      <c r="AX4" s="30"/>
      <c r="AY4" s="30"/>
      <c r="AZ4" s="30"/>
      <c r="BA4" s="30"/>
      <c r="BB4" s="30"/>
      <c r="BC4" s="30"/>
    </row>
    <row r="5" spans="1:55" x14ac:dyDescent="0.25">
      <c r="A5" s="51"/>
      <c r="B5" s="15" t="s">
        <v>42</v>
      </c>
      <c r="C5" s="15" t="s">
        <v>43</v>
      </c>
      <c r="D5" s="15" t="s">
        <v>44</v>
      </c>
      <c r="E5" s="15" t="s">
        <v>42</v>
      </c>
      <c r="F5" s="15" t="s">
        <v>43</v>
      </c>
      <c r="G5" s="15" t="s">
        <v>44</v>
      </c>
      <c r="H5" s="15" t="s">
        <v>42</v>
      </c>
      <c r="I5" s="15" t="s">
        <v>43</v>
      </c>
      <c r="J5" s="15" t="s">
        <v>44</v>
      </c>
      <c r="K5" s="3" t="s">
        <v>42</v>
      </c>
      <c r="L5" s="3" t="s">
        <v>43</v>
      </c>
      <c r="M5" s="3" t="s">
        <v>44</v>
      </c>
      <c r="N5" s="3" t="s">
        <v>42</v>
      </c>
      <c r="O5" s="3" t="s">
        <v>43</v>
      </c>
      <c r="P5" s="3" t="s">
        <v>44</v>
      </c>
      <c r="Q5" s="3" t="s">
        <v>42</v>
      </c>
      <c r="R5" s="3" t="s">
        <v>43</v>
      </c>
      <c r="S5" s="3" t="s">
        <v>44</v>
      </c>
      <c r="T5" s="3" t="s">
        <v>42</v>
      </c>
      <c r="U5" s="3" t="s">
        <v>43</v>
      </c>
      <c r="V5" s="3" t="s">
        <v>44</v>
      </c>
      <c r="W5" s="3" t="s">
        <v>42</v>
      </c>
      <c r="X5" s="3" t="s">
        <v>43</v>
      </c>
      <c r="Y5" s="3" t="s">
        <v>44</v>
      </c>
      <c r="Z5" s="3" t="s">
        <v>42</v>
      </c>
      <c r="AA5" s="3" t="s">
        <v>43</v>
      </c>
      <c r="AB5" s="3" t="s">
        <v>44</v>
      </c>
      <c r="AC5" s="3" t="s">
        <v>42</v>
      </c>
      <c r="AD5" s="3" t="s">
        <v>43</v>
      </c>
      <c r="AE5" s="3" t="s">
        <v>44</v>
      </c>
      <c r="AF5" s="3" t="s">
        <v>42</v>
      </c>
      <c r="AG5" s="3" t="s">
        <v>43</v>
      </c>
      <c r="AH5" s="3" t="s">
        <v>44</v>
      </c>
      <c r="AI5" s="3" t="s">
        <v>42</v>
      </c>
      <c r="AJ5" s="3" t="s">
        <v>43</v>
      </c>
      <c r="AK5" s="3" t="s">
        <v>44</v>
      </c>
      <c r="AL5" s="3" t="s">
        <v>42</v>
      </c>
      <c r="AM5" s="3" t="s">
        <v>43</v>
      </c>
      <c r="AN5" s="3" t="s">
        <v>44</v>
      </c>
      <c r="AO5" s="3" t="s">
        <v>42</v>
      </c>
      <c r="AP5" s="3" t="s">
        <v>43</v>
      </c>
      <c r="AQ5" s="3" t="s">
        <v>44</v>
      </c>
      <c r="AR5" s="3" t="s">
        <v>42</v>
      </c>
      <c r="AS5" s="3" t="s">
        <v>43</v>
      </c>
      <c r="AT5" s="3" t="s">
        <v>44</v>
      </c>
      <c r="AU5" s="36"/>
      <c r="AV5" s="8"/>
      <c r="AW5" s="8"/>
      <c r="AX5" s="8"/>
      <c r="AY5" s="8"/>
      <c r="AZ5" s="8"/>
      <c r="BA5" s="8"/>
      <c r="BB5" s="8"/>
      <c r="BC5" s="8"/>
    </row>
    <row r="6" spans="1:55" x14ac:dyDescent="0.25">
      <c r="A6" s="20">
        <v>0</v>
      </c>
      <c r="B6" s="16">
        <f>K6+T6+AC6+AL6</f>
        <v>5647</v>
      </c>
      <c r="C6" s="17">
        <f t="shared" ref="C6:J6" si="0">L6+U6+AD6+AM6</f>
        <v>2930</v>
      </c>
      <c r="D6" s="17">
        <f t="shared" si="0"/>
        <v>2717</v>
      </c>
      <c r="E6" s="16">
        <f t="shared" si="0"/>
        <v>5240</v>
      </c>
      <c r="F6" s="17">
        <f t="shared" si="0"/>
        <v>2671</v>
      </c>
      <c r="G6" s="17">
        <f t="shared" si="0"/>
        <v>2569</v>
      </c>
      <c r="H6" s="16">
        <f t="shared" si="0"/>
        <v>4998</v>
      </c>
      <c r="I6" s="17">
        <f t="shared" si="0"/>
        <v>2619</v>
      </c>
      <c r="J6" s="17">
        <f t="shared" si="0"/>
        <v>2379</v>
      </c>
      <c r="K6" s="4">
        <v>3130</v>
      </c>
      <c r="L6" s="5">
        <v>1656</v>
      </c>
      <c r="M6" s="5">
        <v>1474</v>
      </c>
      <c r="N6" s="4">
        <v>2976</v>
      </c>
      <c r="O6" s="5">
        <v>1496</v>
      </c>
      <c r="P6" s="5">
        <v>1480</v>
      </c>
      <c r="Q6" s="4">
        <v>2973</v>
      </c>
      <c r="R6" s="5">
        <v>1568</v>
      </c>
      <c r="S6" s="5">
        <v>1405</v>
      </c>
      <c r="T6" s="4">
        <v>969</v>
      </c>
      <c r="U6" s="5">
        <v>503</v>
      </c>
      <c r="V6" s="5">
        <v>466</v>
      </c>
      <c r="W6" s="4">
        <v>906</v>
      </c>
      <c r="X6" s="5">
        <v>463</v>
      </c>
      <c r="Y6" s="5">
        <v>443</v>
      </c>
      <c r="Z6" s="4">
        <v>783</v>
      </c>
      <c r="AA6" s="5">
        <v>409</v>
      </c>
      <c r="AB6" s="5">
        <v>374</v>
      </c>
      <c r="AC6" s="4">
        <v>189</v>
      </c>
      <c r="AD6" s="5">
        <v>89</v>
      </c>
      <c r="AE6" s="5">
        <v>100</v>
      </c>
      <c r="AF6" s="4">
        <v>204</v>
      </c>
      <c r="AG6" s="5">
        <v>110</v>
      </c>
      <c r="AH6" s="5">
        <v>94</v>
      </c>
      <c r="AI6" s="4">
        <v>182</v>
      </c>
      <c r="AJ6" s="5">
        <v>93</v>
      </c>
      <c r="AK6" s="5">
        <v>89</v>
      </c>
      <c r="AL6" s="4">
        <v>1359</v>
      </c>
      <c r="AM6" s="5">
        <v>682</v>
      </c>
      <c r="AN6" s="5">
        <v>677</v>
      </c>
      <c r="AO6" s="4">
        <v>1154</v>
      </c>
      <c r="AP6" s="5">
        <v>602</v>
      </c>
      <c r="AQ6" s="5">
        <v>552</v>
      </c>
      <c r="AR6" s="4">
        <v>1060</v>
      </c>
      <c r="AS6" s="5">
        <v>549</v>
      </c>
      <c r="AT6" s="5">
        <v>511</v>
      </c>
      <c r="AU6" s="4"/>
      <c r="AV6" s="5"/>
      <c r="AW6" s="5"/>
      <c r="AX6" s="5"/>
      <c r="AY6" s="5"/>
      <c r="AZ6" s="5"/>
      <c r="BA6" s="5"/>
      <c r="BB6" s="5"/>
      <c r="BC6" s="5"/>
    </row>
    <row r="7" spans="1:55" x14ac:dyDescent="0.25">
      <c r="A7" s="20">
        <v>1</v>
      </c>
      <c r="B7" s="16">
        <f t="shared" ref="B7:B40" si="1">K7+T7+AC7+AL7</f>
        <v>5784</v>
      </c>
      <c r="C7" s="17">
        <f t="shared" ref="C7:C40" si="2">L7+U7+AD7+AM7</f>
        <v>2973</v>
      </c>
      <c r="D7" s="17">
        <f t="shared" ref="D7:D40" si="3">M7+V7+AE7+AN7</f>
        <v>2811</v>
      </c>
      <c r="E7" s="16">
        <f t="shared" ref="E7:E40" si="4">N7+W7+AF7+AO7</f>
        <v>5048</v>
      </c>
      <c r="F7" s="17">
        <f t="shared" ref="F7:F40" si="5">O7+X7+AG7+AP7</f>
        <v>2587</v>
      </c>
      <c r="G7" s="17">
        <f t="shared" ref="G7:G40" si="6">P7+Y7+AH7+AQ7</f>
        <v>2461</v>
      </c>
      <c r="H7" s="16">
        <f t="shared" ref="H7:H40" si="7">Q7+Z7+AI7+AR7</f>
        <v>4847</v>
      </c>
      <c r="I7" s="17">
        <f t="shared" ref="I7:I40" si="8">R7+AA7+AJ7+AS7</f>
        <v>2527</v>
      </c>
      <c r="J7" s="17">
        <f t="shared" ref="J7:J40" si="9">S7+AB7+AK7+AT7</f>
        <v>2320</v>
      </c>
      <c r="K7" s="4">
        <v>3195</v>
      </c>
      <c r="L7" s="5">
        <v>1666</v>
      </c>
      <c r="M7" s="5">
        <v>1529</v>
      </c>
      <c r="N7" s="4">
        <v>2844</v>
      </c>
      <c r="O7" s="5">
        <v>1450</v>
      </c>
      <c r="P7" s="5">
        <v>1394</v>
      </c>
      <c r="Q7" s="4">
        <v>2865</v>
      </c>
      <c r="R7" s="5">
        <v>1496</v>
      </c>
      <c r="S7" s="5">
        <v>1369</v>
      </c>
      <c r="T7" s="4">
        <v>1005</v>
      </c>
      <c r="U7" s="5">
        <v>515</v>
      </c>
      <c r="V7" s="5">
        <v>490</v>
      </c>
      <c r="W7" s="4">
        <v>870</v>
      </c>
      <c r="X7" s="5">
        <v>447</v>
      </c>
      <c r="Y7" s="5">
        <v>423</v>
      </c>
      <c r="Z7" s="4">
        <v>776</v>
      </c>
      <c r="AA7" s="5">
        <v>404</v>
      </c>
      <c r="AB7" s="5">
        <v>372</v>
      </c>
      <c r="AC7" s="4">
        <v>197</v>
      </c>
      <c r="AD7" s="5">
        <v>95</v>
      </c>
      <c r="AE7" s="5">
        <v>102</v>
      </c>
      <c r="AF7" s="4">
        <v>189</v>
      </c>
      <c r="AG7" s="5">
        <v>99</v>
      </c>
      <c r="AH7" s="5">
        <v>90</v>
      </c>
      <c r="AI7" s="4">
        <v>179</v>
      </c>
      <c r="AJ7" s="5">
        <v>93</v>
      </c>
      <c r="AK7" s="5">
        <v>86</v>
      </c>
      <c r="AL7" s="4">
        <v>1387</v>
      </c>
      <c r="AM7" s="5">
        <v>697</v>
      </c>
      <c r="AN7" s="5">
        <v>690</v>
      </c>
      <c r="AO7" s="4">
        <v>1145</v>
      </c>
      <c r="AP7" s="5">
        <v>591</v>
      </c>
      <c r="AQ7" s="5">
        <v>554</v>
      </c>
      <c r="AR7" s="4">
        <v>1027</v>
      </c>
      <c r="AS7" s="5">
        <v>534</v>
      </c>
      <c r="AT7" s="5">
        <v>493</v>
      </c>
      <c r="AU7" s="4"/>
      <c r="AV7" s="5"/>
      <c r="AW7" s="5"/>
      <c r="AX7" s="5"/>
      <c r="AY7" s="5"/>
      <c r="AZ7" s="5"/>
      <c r="BA7" s="5"/>
      <c r="BB7" s="5"/>
      <c r="BC7" s="5"/>
    </row>
    <row r="8" spans="1:55" x14ac:dyDescent="0.25">
      <c r="A8" s="20">
        <v>2</v>
      </c>
      <c r="B8" s="16">
        <f t="shared" si="1"/>
        <v>5906</v>
      </c>
      <c r="C8" s="17">
        <f t="shared" si="2"/>
        <v>3016</v>
      </c>
      <c r="D8" s="17">
        <f t="shared" si="3"/>
        <v>2890</v>
      </c>
      <c r="E8" s="16">
        <f t="shared" si="4"/>
        <v>4940</v>
      </c>
      <c r="F8" s="17">
        <f t="shared" si="5"/>
        <v>2540</v>
      </c>
      <c r="G8" s="17">
        <f t="shared" si="6"/>
        <v>2400</v>
      </c>
      <c r="H8" s="16">
        <f t="shared" si="7"/>
        <v>4742</v>
      </c>
      <c r="I8" s="17">
        <f t="shared" si="8"/>
        <v>2461</v>
      </c>
      <c r="J8" s="17">
        <f t="shared" si="9"/>
        <v>2281</v>
      </c>
      <c r="K8" s="4">
        <v>3257</v>
      </c>
      <c r="L8" s="5">
        <v>1680</v>
      </c>
      <c r="M8" s="5">
        <v>1577</v>
      </c>
      <c r="N8" s="4">
        <v>2767</v>
      </c>
      <c r="O8" s="5">
        <v>1426</v>
      </c>
      <c r="P8" s="5">
        <v>1341</v>
      </c>
      <c r="Q8" s="4">
        <v>2782</v>
      </c>
      <c r="R8" s="5">
        <v>1441</v>
      </c>
      <c r="S8" s="5">
        <v>1341</v>
      </c>
      <c r="T8" s="4">
        <v>1035</v>
      </c>
      <c r="U8" s="5">
        <v>526</v>
      </c>
      <c r="V8" s="5">
        <v>509</v>
      </c>
      <c r="W8" s="4">
        <v>849</v>
      </c>
      <c r="X8" s="5">
        <v>437</v>
      </c>
      <c r="Y8" s="5">
        <v>412</v>
      </c>
      <c r="Z8" s="4">
        <v>774</v>
      </c>
      <c r="AA8" s="5">
        <v>402</v>
      </c>
      <c r="AB8" s="5">
        <v>372</v>
      </c>
      <c r="AC8" s="4">
        <v>204</v>
      </c>
      <c r="AD8" s="5">
        <v>100</v>
      </c>
      <c r="AE8" s="5">
        <v>104</v>
      </c>
      <c r="AF8" s="4">
        <v>177</v>
      </c>
      <c r="AG8" s="5">
        <v>90</v>
      </c>
      <c r="AH8" s="5">
        <v>87</v>
      </c>
      <c r="AI8" s="4">
        <v>176</v>
      </c>
      <c r="AJ8" s="5">
        <v>92</v>
      </c>
      <c r="AK8" s="5">
        <v>84</v>
      </c>
      <c r="AL8" s="4">
        <v>1410</v>
      </c>
      <c r="AM8" s="5">
        <v>710</v>
      </c>
      <c r="AN8" s="5">
        <v>700</v>
      </c>
      <c r="AO8" s="4">
        <v>1147</v>
      </c>
      <c r="AP8" s="5">
        <v>587</v>
      </c>
      <c r="AQ8" s="5">
        <v>560</v>
      </c>
      <c r="AR8" s="4">
        <v>1010</v>
      </c>
      <c r="AS8" s="5">
        <v>526</v>
      </c>
      <c r="AT8" s="5">
        <v>484</v>
      </c>
      <c r="AU8" s="4"/>
      <c r="AV8" s="5"/>
      <c r="AW8" s="5"/>
      <c r="AX8" s="5"/>
      <c r="AY8" s="5"/>
      <c r="AZ8" s="5"/>
      <c r="BA8" s="5"/>
      <c r="BB8" s="5"/>
      <c r="BC8" s="5"/>
    </row>
    <row r="9" spans="1:55" x14ac:dyDescent="0.25">
      <c r="A9" s="20">
        <v>3</v>
      </c>
      <c r="B9" s="16">
        <f t="shared" si="1"/>
        <v>6013</v>
      </c>
      <c r="C9" s="17">
        <f t="shared" si="2"/>
        <v>3059</v>
      </c>
      <c r="D9" s="17">
        <f t="shared" si="3"/>
        <v>2954</v>
      </c>
      <c r="E9" s="16">
        <f t="shared" si="4"/>
        <v>4906</v>
      </c>
      <c r="F9" s="17">
        <f t="shared" si="5"/>
        <v>2526</v>
      </c>
      <c r="G9" s="17">
        <f t="shared" si="6"/>
        <v>2380</v>
      </c>
      <c r="H9" s="16">
        <f t="shared" si="7"/>
        <v>4678</v>
      </c>
      <c r="I9" s="17">
        <f t="shared" si="8"/>
        <v>2420</v>
      </c>
      <c r="J9" s="17">
        <f t="shared" si="9"/>
        <v>2258</v>
      </c>
      <c r="K9" s="4">
        <v>3314</v>
      </c>
      <c r="L9" s="5">
        <v>1697</v>
      </c>
      <c r="M9" s="5">
        <v>1617</v>
      </c>
      <c r="N9" s="4">
        <v>2736</v>
      </c>
      <c r="O9" s="5">
        <v>1420</v>
      </c>
      <c r="P9" s="5">
        <v>1316</v>
      </c>
      <c r="Q9" s="4">
        <v>2724</v>
      </c>
      <c r="R9" s="5">
        <v>1403</v>
      </c>
      <c r="S9" s="5">
        <v>1321</v>
      </c>
      <c r="T9" s="4">
        <v>1060</v>
      </c>
      <c r="U9" s="5">
        <v>536</v>
      </c>
      <c r="V9" s="5">
        <v>524</v>
      </c>
      <c r="W9" s="4">
        <v>842</v>
      </c>
      <c r="X9" s="5">
        <v>433</v>
      </c>
      <c r="Y9" s="5">
        <v>409</v>
      </c>
      <c r="Z9" s="4">
        <v>775</v>
      </c>
      <c r="AA9" s="5">
        <v>402</v>
      </c>
      <c r="AB9" s="5">
        <v>373</v>
      </c>
      <c r="AC9" s="4">
        <v>209</v>
      </c>
      <c r="AD9" s="5">
        <v>104</v>
      </c>
      <c r="AE9" s="5">
        <v>105</v>
      </c>
      <c r="AF9" s="4">
        <v>171</v>
      </c>
      <c r="AG9" s="5">
        <v>85</v>
      </c>
      <c r="AH9" s="5">
        <v>86</v>
      </c>
      <c r="AI9" s="4">
        <v>173</v>
      </c>
      <c r="AJ9" s="5">
        <v>91</v>
      </c>
      <c r="AK9" s="5">
        <v>82</v>
      </c>
      <c r="AL9" s="4">
        <v>1430</v>
      </c>
      <c r="AM9" s="5">
        <v>722</v>
      </c>
      <c r="AN9" s="5">
        <v>708</v>
      </c>
      <c r="AO9" s="4">
        <v>1157</v>
      </c>
      <c r="AP9" s="5">
        <v>588</v>
      </c>
      <c r="AQ9" s="5">
        <v>569</v>
      </c>
      <c r="AR9" s="4">
        <v>1006</v>
      </c>
      <c r="AS9" s="5">
        <v>524</v>
      </c>
      <c r="AT9" s="5">
        <v>482</v>
      </c>
      <c r="AU9" s="4"/>
      <c r="AV9" s="5"/>
      <c r="AW9" s="5"/>
      <c r="AX9" s="5"/>
      <c r="AY9" s="5"/>
      <c r="AZ9" s="5"/>
      <c r="BA9" s="5"/>
      <c r="BB9" s="5"/>
      <c r="BC9" s="5"/>
    </row>
    <row r="10" spans="1:55" x14ac:dyDescent="0.25">
      <c r="A10" s="20">
        <v>4</v>
      </c>
      <c r="B10" s="16">
        <f t="shared" si="1"/>
        <v>6101</v>
      </c>
      <c r="C10" s="17">
        <f t="shared" si="2"/>
        <v>3096</v>
      </c>
      <c r="D10" s="17">
        <f t="shared" si="3"/>
        <v>3005</v>
      </c>
      <c r="E10" s="16">
        <f t="shared" si="4"/>
        <v>4939</v>
      </c>
      <c r="F10" s="17">
        <f t="shared" si="5"/>
        <v>2544</v>
      </c>
      <c r="G10" s="17">
        <f t="shared" si="6"/>
        <v>2395</v>
      </c>
      <c r="H10" s="16">
        <f t="shared" si="7"/>
        <v>4651</v>
      </c>
      <c r="I10" s="17">
        <f t="shared" si="8"/>
        <v>2399</v>
      </c>
      <c r="J10" s="17">
        <f t="shared" si="9"/>
        <v>2252</v>
      </c>
      <c r="K10" s="4">
        <v>3368</v>
      </c>
      <c r="L10" s="5">
        <v>1716</v>
      </c>
      <c r="M10" s="5">
        <v>1652</v>
      </c>
      <c r="N10" s="4">
        <v>2746</v>
      </c>
      <c r="O10" s="5">
        <v>1431</v>
      </c>
      <c r="P10" s="5">
        <v>1315</v>
      </c>
      <c r="Q10" s="4">
        <v>2688</v>
      </c>
      <c r="R10" s="5">
        <v>1380</v>
      </c>
      <c r="S10" s="5">
        <v>1308</v>
      </c>
      <c r="T10" s="4">
        <v>1078</v>
      </c>
      <c r="U10" s="5">
        <v>544</v>
      </c>
      <c r="V10" s="5">
        <v>534</v>
      </c>
      <c r="W10" s="4">
        <v>848</v>
      </c>
      <c r="X10" s="5">
        <v>436</v>
      </c>
      <c r="Y10" s="5">
        <v>412</v>
      </c>
      <c r="Z10" s="4">
        <v>780</v>
      </c>
      <c r="AA10" s="5">
        <v>404</v>
      </c>
      <c r="AB10" s="5">
        <v>376</v>
      </c>
      <c r="AC10" s="4">
        <v>210</v>
      </c>
      <c r="AD10" s="5">
        <v>106</v>
      </c>
      <c r="AE10" s="5">
        <v>104</v>
      </c>
      <c r="AF10" s="4">
        <v>168</v>
      </c>
      <c r="AG10" s="5">
        <v>82</v>
      </c>
      <c r="AH10" s="5">
        <v>86</v>
      </c>
      <c r="AI10" s="4">
        <v>170</v>
      </c>
      <c r="AJ10" s="5">
        <v>89</v>
      </c>
      <c r="AK10" s="5">
        <v>81</v>
      </c>
      <c r="AL10" s="4">
        <v>1445</v>
      </c>
      <c r="AM10" s="5">
        <v>730</v>
      </c>
      <c r="AN10" s="5">
        <v>715</v>
      </c>
      <c r="AO10" s="4">
        <v>1177</v>
      </c>
      <c r="AP10" s="5">
        <v>595</v>
      </c>
      <c r="AQ10" s="5">
        <v>582</v>
      </c>
      <c r="AR10" s="4">
        <v>1013</v>
      </c>
      <c r="AS10" s="5">
        <v>526</v>
      </c>
      <c r="AT10" s="5">
        <v>487</v>
      </c>
      <c r="AU10" s="4"/>
      <c r="AV10" s="5"/>
      <c r="AW10" s="5"/>
      <c r="AX10" s="5"/>
      <c r="AY10" s="5"/>
      <c r="AZ10" s="5"/>
      <c r="BA10" s="5"/>
      <c r="BB10" s="5"/>
      <c r="BC10" s="5"/>
    </row>
    <row r="11" spans="1:55" x14ac:dyDescent="0.25">
      <c r="A11" s="20">
        <v>5</v>
      </c>
      <c r="B11" s="16">
        <f t="shared" si="1"/>
        <v>6181</v>
      </c>
      <c r="C11" s="17">
        <f t="shared" si="2"/>
        <v>3136</v>
      </c>
      <c r="D11" s="17">
        <f t="shared" si="3"/>
        <v>3045</v>
      </c>
      <c r="E11" s="16">
        <f t="shared" si="4"/>
        <v>5019</v>
      </c>
      <c r="F11" s="17">
        <f t="shared" si="5"/>
        <v>2583</v>
      </c>
      <c r="G11" s="17">
        <f t="shared" si="6"/>
        <v>2436</v>
      </c>
      <c r="H11" s="16">
        <f t="shared" si="7"/>
        <v>4659</v>
      </c>
      <c r="I11" s="17">
        <f t="shared" si="8"/>
        <v>2398</v>
      </c>
      <c r="J11" s="17">
        <f t="shared" si="9"/>
        <v>2261</v>
      </c>
      <c r="K11" s="4">
        <v>3418</v>
      </c>
      <c r="L11" s="5">
        <v>1737</v>
      </c>
      <c r="M11" s="5">
        <v>1681</v>
      </c>
      <c r="N11" s="4">
        <v>2789</v>
      </c>
      <c r="O11" s="5">
        <v>1454</v>
      </c>
      <c r="P11" s="5">
        <v>1335</v>
      </c>
      <c r="Q11" s="4">
        <v>2675</v>
      </c>
      <c r="R11" s="5">
        <v>1371</v>
      </c>
      <c r="S11" s="5">
        <v>1304</v>
      </c>
      <c r="T11" s="4">
        <v>1093</v>
      </c>
      <c r="U11" s="5">
        <v>552</v>
      </c>
      <c r="V11" s="5">
        <v>541</v>
      </c>
      <c r="W11" s="4">
        <v>864</v>
      </c>
      <c r="X11" s="5">
        <v>443</v>
      </c>
      <c r="Y11" s="5">
        <v>421</v>
      </c>
      <c r="Z11" s="4">
        <v>788</v>
      </c>
      <c r="AA11" s="5">
        <v>407</v>
      </c>
      <c r="AB11" s="5">
        <v>381</v>
      </c>
      <c r="AC11" s="4">
        <v>210</v>
      </c>
      <c r="AD11" s="5">
        <v>107</v>
      </c>
      <c r="AE11" s="5">
        <v>103</v>
      </c>
      <c r="AF11" s="4">
        <v>167</v>
      </c>
      <c r="AG11" s="5">
        <v>81</v>
      </c>
      <c r="AH11" s="5">
        <v>86</v>
      </c>
      <c r="AI11" s="4">
        <v>167</v>
      </c>
      <c r="AJ11" s="5">
        <v>87</v>
      </c>
      <c r="AK11" s="5">
        <v>80</v>
      </c>
      <c r="AL11" s="4">
        <v>1460</v>
      </c>
      <c r="AM11" s="5">
        <v>740</v>
      </c>
      <c r="AN11" s="5">
        <v>720</v>
      </c>
      <c r="AO11" s="4">
        <v>1199</v>
      </c>
      <c r="AP11" s="5">
        <v>605</v>
      </c>
      <c r="AQ11" s="5">
        <v>594</v>
      </c>
      <c r="AR11" s="4">
        <v>1029</v>
      </c>
      <c r="AS11" s="5">
        <v>533</v>
      </c>
      <c r="AT11" s="5">
        <v>496</v>
      </c>
      <c r="AU11" s="4"/>
      <c r="AV11" s="5"/>
      <c r="AW11" s="5"/>
      <c r="AX11" s="5"/>
      <c r="AY11" s="5"/>
      <c r="AZ11" s="5"/>
      <c r="BA11" s="5"/>
      <c r="BB11" s="5"/>
      <c r="BC11" s="5"/>
    </row>
    <row r="12" spans="1:55" x14ac:dyDescent="0.25">
      <c r="A12" s="20">
        <v>6</v>
      </c>
      <c r="B12" s="16">
        <f t="shared" si="1"/>
        <v>6245</v>
      </c>
      <c r="C12" s="17">
        <f t="shared" si="2"/>
        <v>3171</v>
      </c>
      <c r="D12" s="17">
        <f t="shared" si="3"/>
        <v>3074</v>
      </c>
      <c r="E12" s="16">
        <f t="shared" si="4"/>
        <v>5146</v>
      </c>
      <c r="F12" s="17">
        <f t="shared" si="5"/>
        <v>2644</v>
      </c>
      <c r="G12" s="17">
        <f t="shared" si="6"/>
        <v>2502</v>
      </c>
      <c r="H12" s="16">
        <f t="shared" si="7"/>
        <v>4699</v>
      </c>
      <c r="I12" s="17">
        <f t="shared" si="8"/>
        <v>2415</v>
      </c>
      <c r="J12" s="17">
        <f t="shared" si="9"/>
        <v>2284</v>
      </c>
      <c r="K12" s="4">
        <v>3461</v>
      </c>
      <c r="L12" s="5">
        <v>1757</v>
      </c>
      <c r="M12" s="5">
        <v>1704</v>
      </c>
      <c r="N12" s="4">
        <v>2861</v>
      </c>
      <c r="O12" s="5">
        <v>1489</v>
      </c>
      <c r="P12" s="5">
        <v>1372</v>
      </c>
      <c r="Q12" s="4">
        <v>2682</v>
      </c>
      <c r="R12" s="5">
        <v>1375</v>
      </c>
      <c r="S12" s="5">
        <v>1307</v>
      </c>
      <c r="T12" s="4">
        <v>1104</v>
      </c>
      <c r="U12" s="5">
        <v>559</v>
      </c>
      <c r="V12" s="5">
        <v>545</v>
      </c>
      <c r="W12" s="4">
        <v>888</v>
      </c>
      <c r="X12" s="5">
        <v>454</v>
      </c>
      <c r="Y12" s="5">
        <v>434</v>
      </c>
      <c r="Z12" s="4">
        <v>800</v>
      </c>
      <c r="AA12" s="5">
        <v>412</v>
      </c>
      <c r="AB12" s="5">
        <v>388</v>
      </c>
      <c r="AC12" s="4">
        <v>210</v>
      </c>
      <c r="AD12" s="5">
        <v>108</v>
      </c>
      <c r="AE12" s="5">
        <v>102</v>
      </c>
      <c r="AF12" s="4">
        <v>169</v>
      </c>
      <c r="AG12" s="5">
        <v>82</v>
      </c>
      <c r="AH12" s="5">
        <v>87</v>
      </c>
      <c r="AI12" s="4">
        <v>166</v>
      </c>
      <c r="AJ12" s="5">
        <v>86</v>
      </c>
      <c r="AK12" s="5">
        <v>80</v>
      </c>
      <c r="AL12" s="4">
        <v>1470</v>
      </c>
      <c r="AM12" s="5">
        <v>747</v>
      </c>
      <c r="AN12" s="5">
        <v>723</v>
      </c>
      <c r="AO12" s="4">
        <v>1228</v>
      </c>
      <c r="AP12" s="5">
        <v>619</v>
      </c>
      <c r="AQ12" s="5">
        <v>609</v>
      </c>
      <c r="AR12" s="4">
        <v>1051</v>
      </c>
      <c r="AS12" s="5">
        <v>542</v>
      </c>
      <c r="AT12" s="5">
        <v>509</v>
      </c>
      <c r="AU12" s="4"/>
      <c r="AV12" s="5"/>
      <c r="AW12" s="5"/>
      <c r="AX12" s="5"/>
      <c r="AY12" s="5"/>
      <c r="AZ12" s="5"/>
      <c r="BA12" s="5"/>
      <c r="BB12" s="5"/>
      <c r="BC12" s="5"/>
    </row>
    <row r="13" spans="1:55" x14ac:dyDescent="0.25">
      <c r="A13" s="20">
        <v>7</v>
      </c>
      <c r="B13" s="16">
        <f t="shared" si="1"/>
        <v>6296</v>
      </c>
      <c r="C13" s="17">
        <f t="shared" si="2"/>
        <v>3200</v>
      </c>
      <c r="D13" s="17">
        <f t="shared" si="3"/>
        <v>3096</v>
      </c>
      <c r="E13" s="16">
        <f t="shared" si="4"/>
        <v>5308</v>
      </c>
      <c r="F13" s="17">
        <f t="shared" si="5"/>
        <v>2721</v>
      </c>
      <c r="G13" s="17">
        <f t="shared" si="6"/>
        <v>2587</v>
      </c>
      <c r="H13" s="16">
        <f t="shared" si="7"/>
        <v>4764</v>
      </c>
      <c r="I13" s="17">
        <f t="shared" si="8"/>
        <v>2446</v>
      </c>
      <c r="J13" s="17">
        <f t="shared" si="9"/>
        <v>2318</v>
      </c>
      <c r="K13" s="4">
        <v>3499</v>
      </c>
      <c r="L13" s="5">
        <v>1776</v>
      </c>
      <c r="M13" s="5">
        <v>1723</v>
      </c>
      <c r="N13" s="4">
        <v>2955</v>
      </c>
      <c r="O13" s="5">
        <v>1532</v>
      </c>
      <c r="P13" s="5">
        <v>1423</v>
      </c>
      <c r="Q13" s="4">
        <v>2706</v>
      </c>
      <c r="R13" s="5">
        <v>1389</v>
      </c>
      <c r="S13" s="5">
        <v>1317</v>
      </c>
      <c r="T13" s="4">
        <v>1112</v>
      </c>
      <c r="U13" s="5">
        <v>564</v>
      </c>
      <c r="V13" s="5">
        <v>548</v>
      </c>
      <c r="W13" s="4">
        <v>919</v>
      </c>
      <c r="X13" s="5">
        <v>469</v>
      </c>
      <c r="Y13" s="5">
        <v>450</v>
      </c>
      <c r="Z13" s="4">
        <v>813</v>
      </c>
      <c r="AA13" s="5">
        <v>418</v>
      </c>
      <c r="AB13" s="5">
        <v>395</v>
      </c>
      <c r="AC13" s="4">
        <v>208</v>
      </c>
      <c r="AD13" s="5">
        <v>108</v>
      </c>
      <c r="AE13" s="5">
        <v>100</v>
      </c>
      <c r="AF13" s="4">
        <v>174</v>
      </c>
      <c r="AG13" s="5">
        <v>85</v>
      </c>
      <c r="AH13" s="5">
        <v>89</v>
      </c>
      <c r="AI13" s="4">
        <v>164</v>
      </c>
      <c r="AJ13" s="5">
        <v>84</v>
      </c>
      <c r="AK13" s="5">
        <v>80</v>
      </c>
      <c r="AL13" s="4">
        <v>1477</v>
      </c>
      <c r="AM13" s="5">
        <v>752</v>
      </c>
      <c r="AN13" s="5">
        <v>725</v>
      </c>
      <c r="AO13" s="4">
        <v>1260</v>
      </c>
      <c r="AP13" s="5">
        <v>635</v>
      </c>
      <c r="AQ13" s="5">
        <v>625</v>
      </c>
      <c r="AR13" s="4">
        <v>1081</v>
      </c>
      <c r="AS13" s="5">
        <v>555</v>
      </c>
      <c r="AT13" s="5">
        <v>526</v>
      </c>
      <c r="AU13" s="4"/>
      <c r="AV13" s="5"/>
      <c r="AW13" s="5"/>
      <c r="AX13" s="5"/>
      <c r="AY13" s="5"/>
      <c r="AZ13" s="5"/>
      <c r="BA13" s="5"/>
      <c r="BB13" s="5"/>
      <c r="BC13" s="5"/>
    </row>
    <row r="14" spans="1:55" x14ac:dyDescent="0.25">
      <c r="A14" s="20">
        <v>8</v>
      </c>
      <c r="B14" s="16">
        <f t="shared" si="1"/>
        <v>6333</v>
      </c>
      <c r="C14" s="17">
        <f t="shared" si="2"/>
        <v>3225</v>
      </c>
      <c r="D14" s="17">
        <f t="shared" si="3"/>
        <v>3108</v>
      </c>
      <c r="E14" s="16">
        <f t="shared" si="4"/>
        <v>5490</v>
      </c>
      <c r="F14" s="17">
        <f t="shared" si="5"/>
        <v>2807</v>
      </c>
      <c r="G14" s="17">
        <f t="shared" si="6"/>
        <v>2683</v>
      </c>
      <c r="H14" s="16">
        <f t="shared" si="7"/>
        <v>4855</v>
      </c>
      <c r="I14" s="17">
        <f t="shared" si="8"/>
        <v>2491</v>
      </c>
      <c r="J14" s="17">
        <f t="shared" si="9"/>
        <v>2364</v>
      </c>
      <c r="K14" s="4">
        <v>3531</v>
      </c>
      <c r="L14" s="5">
        <v>1794</v>
      </c>
      <c r="M14" s="5">
        <v>1737</v>
      </c>
      <c r="N14" s="4">
        <v>3065</v>
      </c>
      <c r="O14" s="5">
        <v>1582</v>
      </c>
      <c r="P14" s="5">
        <v>1483</v>
      </c>
      <c r="Q14" s="4">
        <v>2747</v>
      </c>
      <c r="R14" s="5">
        <v>1413</v>
      </c>
      <c r="S14" s="5">
        <v>1334</v>
      </c>
      <c r="T14" s="4">
        <v>1116</v>
      </c>
      <c r="U14" s="5">
        <v>569</v>
      </c>
      <c r="V14" s="5">
        <v>547</v>
      </c>
      <c r="W14" s="4">
        <v>953</v>
      </c>
      <c r="X14" s="5">
        <v>485</v>
      </c>
      <c r="Y14" s="5">
        <v>468</v>
      </c>
      <c r="Z14" s="4">
        <v>831</v>
      </c>
      <c r="AA14" s="5">
        <v>426</v>
      </c>
      <c r="AB14" s="5">
        <v>405</v>
      </c>
      <c r="AC14" s="4">
        <v>204</v>
      </c>
      <c r="AD14" s="5">
        <v>107</v>
      </c>
      <c r="AE14" s="5">
        <v>97</v>
      </c>
      <c r="AF14" s="4">
        <v>179</v>
      </c>
      <c r="AG14" s="5">
        <v>88</v>
      </c>
      <c r="AH14" s="5">
        <v>91</v>
      </c>
      <c r="AI14" s="4">
        <v>163</v>
      </c>
      <c r="AJ14" s="5">
        <v>83</v>
      </c>
      <c r="AK14" s="5">
        <v>80</v>
      </c>
      <c r="AL14" s="4">
        <v>1482</v>
      </c>
      <c r="AM14" s="5">
        <v>755</v>
      </c>
      <c r="AN14" s="5">
        <v>727</v>
      </c>
      <c r="AO14" s="4">
        <v>1293</v>
      </c>
      <c r="AP14" s="5">
        <v>652</v>
      </c>
      <c r="AQ14" s="5">
        <v>641</v>
      </c>
      <c r="AR14" s="4">
        <v>1114</v>
      </c>
      <c r="AS14" s="5">
        <v>569</v>
      </c>
      <c r="AT14" s="5">
        <v>545</v>
      </c>
      <c r="AU14" s="4"/>
      <c r="AV14" s="5"/>
      <c r="AW14" s="5"/>
      <c r="AX14" s="5"/>
      <c r="AY14" s="5"/>
      <c r="AZ14" s="5"/>
      <c r="BA14" s="5"/>
      <c r="BB14" s="5"/>
      <c r="BC14" s="5"/>
    </row>
    <row r="15" spans="1:55" x14ac:dyDescent="0.25">
      <c r="A15" s="20">
        <v>9</v>
      </c>
      <c r="B15" s="16">
        <f t="shared" si="1"/>
        <v>6356</v>
      </c>
      <c r="C15" s="17">
        <f t="shared" si="2"/>
        <v>3242</v>
      </c>
      <c r="D15" s="17">
        <f t="shared" si="3"/>
        <v>3114</v>
      </c>
      <c r="E15" s="16">
        <f t="shared" si="4"/>
        <v>5683</v>
      </c>
      <c r="F15" s="17">
        <f t="shared" si="5"/>
        <v>2899</v>
      </c>
      <c r="G15" s="17">
        <f t="shared" si="6"/>
        <v>2784</v>
      </c>
      <c r="H15" s="16">
        <f t="shared" si="7"/>
        <v>4963</v>
      </c>
      <c r="I15" s="17">
        <f t="shared" si="8"/>
        <v>2545</v>
      </c>
      <c r="J15" s="17">
        <f t="shared" si="9"/>
        <v>2418</v>
      </c>
      <c r="K15" s="4">
        <v>3555</v>
      </c>
      <c r="L15" s="5">
        <v>1808</v>
      </c>
      <c r="M15" s="5">
        <v>1747</v>
      </c>
      <c r="N15" s="4">
        <v>3184</v>
      </c>
      <c r="O15" s="5">
        <v>1635</v>
      </c>
      <c r="P15" s="5">
        <v>1549</v>
      </c>
      <c r="Q15" s="4">
        <v>2801</v>
      </c>
      <c r="R15" s="5">
        <v>1444</v>
      </c>
      <c r="S15" s="5">
        <v>1357</v>
      </c>
      <c r="T15" s="4">
        <v>1119</v>
      </c>
      <c r="U15" s="5">
        <v>573</v>
      </c>
      <c r="V15" s="5">
        <v>546</v>
      </c>
      <c r="W15" s="4">
        <v>989</v>
      </c>
      <c r="X15" s="5">
        <v>503</v>
      </c>
      <c r="Y15" s="5">
        <v>486</v>
      </c>
      <c r="Z15" s="4">
        <v>851</v>
      </c>
      <c r="AA15" s="5">
        <v>436</v>
      </c>
      <c r="AB15" s="5">
        <v>415</v>
      </c>
      <c r="AC15" s="4">
        <v>199</v>
      </c>
      <c r="AD15" s="5">
        <v>105</v>
      </c>
      <c r="AE15" s="5">
        <v>94</v>
      </c>
      <c r="AF15" s="4">
        <v>184</v>
      </c>
      <c r="AG15" s="5">
        <v>92</v>
      </c>
      <c r="AH15" s="5">
        <v>92</v>
      </c>
      <c r="AI15" s="4">
        <v>163</v>
      </c>
      <c r="AJ15" s="5">
        <v>82</v>
      </c>
      <c r="AK15" s="5">
        <v>81</v>
      </c>
      <c r="AL15" s="4">
        <v>1483</v>
      </c>
      <c r="AM15" s="5">
        <v>756</v>
      </c>
      <c r="AN15" s="5">
        <v>727</v>
      </c>
      <c r="AO15" s="4">
        <v>1326</v>
      </c>
      <c r="AP15" s="5">
        <v>669</v>
      </c>
      <c r="AQ15" s="5">
        <v>657</v>
      </c>
      <c r="AR15" s="4">
        <v>1148</v>
      </c>
      <c r="AS15" s="5">
        <v>583</v>
      </c>
      <c r="AT15" s="5">
        <v>565</v>
      </c>
      <c r="AU15" s="4"/>
      <c r="AV15" s="5"/>
      <c r="AW15" s="5"/>
      <c r="AX15" s="5"/>
      <c r="AY15" s="5"/>
      <c r="AZ15" s="5"/>
      <c r="BA15" s="5"/>
      <c r="BB15" s="5"/>
      <c r="BC15" s="5"/>
    </row>
    <row r="16" spans="1:55" x14ac:dyDescent="0.25">
      <c r="A16" s="20">
        <v>10</v>
      </c>
      <c r="B16" s="16">
        <f t="shared" si="1"/>
        <v>6375</v>
      </c>
      <c r="C16" s="17">
        <f t="shared" si="2"/>
        <v>3259</v>
      </c>
      <c r="D16" s="17">
        <f t="shared" si="3"/>
        <v>3116</v>
      </c>
      <c r="E16" s="16">
        <f t="shared" si="4"/>
        <v>5892</v>
      </c>
      <c r="F16" s="17">
        <f t="shared" si="5"/>
        <v>2995</v>
      </c>
      <c r="G16" s="17">
        <f t="shared" si="6"/>
        <v>2897</v>
      </c>
      <c r="H16" s="16">
        <f t="shared" si="7"/>
        <v>5086</v>
      </c>
      <c r="I16" s="17">
        <f t="shared" si="8"/>
        <v>2606</v>
      </c>
      <c r="J16" s="17">
        <f t="shared" si="9"/>
        <v>2480</v>
      </c>
      <c r="K16" s="4">
        <v>3575</v>
      </c>
      <c r="L16" s="5">
        <v>1822</v>
      </c>
      <c r="M16" s="5">
        <v>1753</v>
      </c>
      <c r="N16" s="4">
        <v>3312</v>
      </c>
      <c r="O16" s="5">
        <v>1690</v>
      </c>
      <c r="P16" s="5">
        <v>1622</v>
      </c>
      <c r="Q16" s="4">
        <v>2866</v>
      </c>
      <c r="R16" s="5">
        <v>1481</v>
      </c>
      <c r="S16" s="5">
        <v>1385</v>
      </c>
      <c r="T16" s="4">
        <v>1119</v>
      </c>
      <c r="U16" s="5">
        <v>575</v>
      </c>
      <c r="V16" s="5">
        <v>544</v>
      </c>
      <c r="W16" s="4">
        <v>1030</v>
      </c>
      <c r="X16" s="5">
        <v>522</v>
      </c>
      <c r="Y16" s="5">
        <v>508</v>
      </c>
      <c r="Z16" s="4">
        <v>871</v>
      </c>
      <c r="AA16" s="5">
        <v>445</v>
      </c>
      <c r="AB16" s="5">
        <v>426</v>
      </c>
      <c r="AC16" s="4">
        <v>196</v>
      </c>
      <c r="AD16" s="5">
        <v>104</v>
      </c>
      <c r="AE16" s="5">
        <v>92</v>
      </c>
      <c r="AF16" s="4">
        <v>191</v>
      </c>
      <c r="AG16" s="5">
        <v>96</v>
      </c>
      <c r="AH16" s="5">
        <v>95</v>
      </c>
      <c r="AI16" s="4">
        <v>162</v>
      </c>
      <c r="AJ16" s="5">
        <v>80</v>
      </c>
      <c r="AK16" s="5">
        <v>82</v>
      </c>
      <c r="AL16" s="4">
        <v>1485</v>
      </c>
      <c r="AM16" s="5">
        <v>758</v>
      </c>
      <c r="AN16" s="5">
        <v>727</v>
      </c>
      <c r="AO16" s="4">
        <v>1359</v>
      </c>
      <c r="AP16" s="5">
        <v>687</v>
      </c>
      <c r="AQ16" s="5">
        <v>672</v>
      </c>
      <c r="AR16" s="4">
        <v>1187</v>
      </c>
      <c r="AS16" s="5">
        <v>600</v>
      </c>
      <c r="AT16" s="5">
        <v>587</v>
      </c>
      <c r="AU16" s="4"/>
      <c r="AV16" s="5"/>
      <c r="AW16" s="5"/>
      <c r="AX16" s="5"/>
      <c r="AY16" s="5"/>
      <c r="AZ16" s="5"/>
      <c r="BA16" s="5"/>
      <c r="BB16" s="5"/>
      <c r="BC16" s="5"/>
    </row>
    <row r="17" spans="1:55" x14ac:dyDescent="0.25">
      <c r="A17" s="20">
        <v>11</v>
      </c>
      <c r="B17" s="16">
        <f t="shared" si="1"/>
        <v>6393</v>
      </c>
      <c r="C17" s="17">
        <f t="shared" si="2"/>
        <v>3279</v>
      </c>
      <c r="D17" s="17">
        <f t="shared" si="3"/>
        <v>3114</v>
      </c>
      <c r="E17" s="16">
        <f t="shared" si="4"/>
        <v>6119</v>
      </c>
      <c r="F17" s="17">
        <f t="shared" si="5"/>
        <v>3099</v>
      </c>
      <c r="G17" s="17">
        <f t="shared" si="6"/>
        <v>3020</v>
      </c>
      <c r="H17" s="16">
        <f t="shared" si="7"/>
        <v>5214</v>
      </c>
      <c r="I17" s="17">
        <f t="shared" si="8"/>
        <v>2674</v>
      </c>
      <c r="J17" s="17">
        <f t="shared" si="9"/>
        <v>2540</v>
      </c>
      <c r="K17" s="4">
        <v>3594</v>
      </c>
      <c r="L17" s="5">
        <v>1838</v>
      </c>
      <c r="M17" s="5">
        <v>1756</v>
      </c>
      <c r="N17" s="4">
        <v>3451</v>
      </c>
      <c r="O17" s="5">
        <v>1748</v>
      </c>
      <c r="P17" s="5">
        <v>1703</v>
      </c>
      <c r="Q17" s="4">
        <v>2935</v>
      </c>
      <c r="R17" s="5">
        <v>1523</v>
      </c>
      <c r="S17" s="5">
        <v>1412</v>
      </c>
      <c r="T17" s="4">
        <v>1121</v>
      </c>
      <c r="U17" s="5">
        <v>579</v>
      </c>
      <c r="V17" s="5">
        <v>542</v>
      </c>
      <c r="W17" s="4">
        <v>1075</v>
      </c>
      <c r="X17" s="5">
        <v>543</v>
      </c>
      <c r="Y17" s="5">
        <v>532</v>
      </c>
      <c r="Z17" s="4">
        <v>891</v>
      </c>
      <c r="AA17" s="5">
        <v>455</v>
      </c>
      <c r="AB17" s="5">
        <v>436</v>
      </c>
      <c r="AC17" s="4">
        <v>190</v>
      </c>
      <c r="AD17" s="5">
        <v>102</v>
      </c>
      <c r="AE17" s="5">
        <v>88</v>
      </c>
      <c r="AF17" s="4">
        <v>199</v>
      </c>
      <c r="AG17" s="5">
        <v>102</v>
      </c>
      <c r="AH17" s="5">
        <v>97</v>
      </c>
      <c r="AI17" s="4">
        <v>162</v>
      </c>
      <c r="AJ17" s="5">
        <v>79</v>
      </c>
      <c r="AK17" s="5">
        <v>83</v>
      </c>
      <c r="AL17" s="4">
        <v>1488</v>
      </c>
      <c r="AM17" s="5">
        <v>760</v>
      </c>
      <c r="AN17" s="5">
        <v>728</v>
      </c>
      <c r="AO17" s="4">
        <v>1394</v>
      </c>
      <c r="AP17" s="5">
        <v>706</v>
      </c>
      <c r="AQ17" s="5">
        <v>688</v>
      </c>
      <c r="AR17" s="4">
        <v>1226</v>
      </c>
      <c r="AS17" s="5">
        <v>617</v>
      </c>
      <c r="AT17" s="5">
        <v>609</v>
      </c>
      <c r="AU17" s="4"/>
      <c r="AV17" s="5"/>
      <c r="AW17" s="5"/>
      <c r="AX17" s="5"/>
      <c r="AY17" s="5"/>
      <c r="AZ17" s="5"/>
      <c r="BA17" s="5"/>
      <c r="BB17" s="5"/>
      <c r="BC17" s="5"/>
    </row>
    <row r="18" spans="1:55" x14ac:dyDescent="0.25">
      <c r="A18" s="20">
        <v>12</v>
      </c>
      <c r="B18" s="16">
        <f t="shared" si="1"/>
        <v>6384</v>
      </c>
      <c r="C18" s="17">
        <f t="shared" si="2"/>
        <v>3272</v>
      </c>
      <c r="D18" s="17">
        <f t="shared" si="3"/>
        <v>3112</v>
      </c>
      <c r="E18" s="16">
        <f t="shared" si="4"/>
        <v>6294</v>
      </c>
      <c r="F18" s="17">
        <f t="shared" si="5"/>
        <v>3183</v>
      </c>
      <c r="G18" s="17">
        <f t="shared" si="6"/>
        <v>3111</v>
      </c>
      <c r="H18" s="16">
        <f t="shared" si="7"/>
        <v>5363</v>
      </c>
      <c r="I18" s="17">
        <f t="shared" si="8"/>
        <v>2746</v>
      </c>
      <c r="J18" s="17">
        <f t="shared" si="9"/>
        <v>2617</v>
      </c>
      <c r="K18" s="4">
        <v>3593</v>
      </c>
      <c r="L18" s="5">
        <v>1836</v>
      </c>
      <c r="M18" s="5">
        <v>1757</v>
      </c>
      <c r="N18" s="4">
        <v>3562</v>
      </c>
      <c r="O18" s="5">
        <v>1797</v>
      </c>
      <c r="P18" s="5">
        <v>1765</v>
      </c>
      <c r="Q18" s="4">
        <v>3022</v>
      </c>
      <c r="R18" s="5">
        <v>1568</v>
      </c>
      <c r="S18" s="5">
        <v>1454</v>
      </c>
      <c r="T18" s="4">
        <v>1120</v>
      </c>
      <c r="U18" s="5">
        <v>579</v>
      </c>
      <c r="V18" s="5">
        <v>541</v>
      </c>
      <c r="W18" s="4">
        <v>1109</v>
      </c>
      <c r="X18" s="5">
        <v>560</v>
      </c>
      <c r="Y18" s="5">
        <v>549</v>
      </c>
      <c r="Z18" s="4">
        <v>917</v>
      </c>
      <c r="AA18" s="5">
        <v>467</v>
      </c>
      <c r="AB18" s="5">
        <v>450</v>
      </c>
      <c r="AC18" s="4">
        <v>185</v>
      </c>
      <c r="AD18" s="5">
        <v>99</v>
      </c>
      <c r="AE18" s="5">
        <v>86</v>
      </c>
      <c r="AF18" s="4">
        <v>204</v>
      </c>
      <c r="AG18" s="5">
        <v>106</v>
      </c>
      <c r="AH18" s="5">
        <v>98</v>
      </c>
      <c r="AI18" s="4">
        <v>164</v>
      </c>
      <c r="AJ18" s="5">
        <v>79</v>
      </c>
      <c r="AK18" s="5">
        <v>85</v>
      </c>
      <c r="AL18" s="4">
        <v>1486</v>
      </c>
      <c r="AM18" s="5">
        <v>758</v>
      </c>
      <c r="AN18" s="5">
        <v>728</v>
      </c>
      <c r="AO18" s="4">
        <v>1419</v>
      </c>
      <c r="AP18" s="5">
        <v>720</v>
      </c>
      <c r="AQ18" s="5">
        <v>699</v>
      </c>
      <c r="AR18" s="4">
        <v>1260</v>
      </c>
      <c r="AS18" s="5">
        <v>632</v>
      </c>
      <c r="AT18" s="5">
        <v>628</v>
      </c>
      <c r="AU18" s="4"/>
      <c r="AV18" s="5"/>
      <c r="AW18" s="5"/>
      <c r="AX18" s="5"/>
      <c r="AY18" s="5"/>
      <c r="AZ18" s="5"/>
      <c r="BA18" s="5"/>
      <c r="BB18" s="5"/>
      <c r="BC18" s="5"/>
    </row>
    <row r="19" spans="1:55" x14ac:dyDescent="0.25">
      <c r="A19" s="20">
        <v>13</v>
      </c>
      <c r="B19" s="16">
        <f t="shared" si="1"/>
        <v>6339</v>
      </c>
      <c r="C19" s="17">
        <f t="shared" si="2"/>
        <v>3231</v>
      </c>
      <c r="D19" s="17">
        <f t="shared" si="3"/>
        <v>3108</v>
      </c>
      <c r="E19" s="16">
        <f t="shared" si="4"/>
        <v>6385</v>
      </c>
      <c r="F19" s="17">
        <f t="shared" si="5"/>
        <v>3233</v>
      </c>
      <c r="G19" s="17">
        <f t="shared" si="6"/>
        <v>3152</v>
      </c>
      <c r="H19" s="16">
        <f t="shared" si="7"/>
        <v>5532</v>
      </c>
      <c r="I19" s="17">
        <f t="shared" si="8"/>
        <v>2823</v>
      </c>
      <c r="J19" s="17">
        <f t="shared" si="9"/>
        <v>2709</v>
      </c>
      <c r="K19" s="4">
        <v>3564</v>
      </c>
      <c r="L19" s="5">
        <v>1809</v>
      </c>
      <c r="M19" s="5">
        <v>1755</v>
      </c>
      <c r="N19" s="4">
        <v>3628</v>
      </c>
      <c r="O19" s="5">
        <v>1832</v>
      </c>
      <c r="P19" s="5">
        <v>1796</v>
      </c>
      <c r="Q19" s="4">
        <v>3132</v>
      </c>
      <c r="R19" s="5">
        <v>1616</v>
      </c>
      <c r="S19" s="5">
        <v>1516</v>
      </c>
      <c r="T19" s="4">
        <v>1118</v>
      </c>
      <c r="U19" s="5">
        <v>576</v>
      </c>
      <c r="V19" s="5">
        <v>542</v>
      </c>
      <c r="W19" s="4">
        <v>1125</v>
      </c>
      <c r="X19" s="5">
        <v>570</v>
      </c>
      <c r="Y19" s="5">
        <v>555</v>
      </c>
      <c r="Z19" s="4">
        <v>949</v>
      </c>
      <c r="AA19" s="5">
        <v>482</v>
      </c>
      <c r="AB19" s="5">
        <v>467</v>
      </c>
      <c r="AC19" s="4">
        <v>182</v>
      </c>
      <c r="AD19" s="5">
        <v>97</v>
      </c>
      <c r="AE19" s="5">
        <v>85</v>
      </c>
      <c r="AF19" s="4">
        <v>203</v>
      </c>
      <c r="AG19" s="5">
        <v>106</v>
      </c>
      <c r="AH19" s="5">
        <v>97</v>
      </c>
      <c r="AI19" s="4">
        <v>169</v>
      </c>
      <c r="AJ19" s="5">
        <v>82</v>
      </c>
      <c r="AK19" s="5">
        <v>87</v>
      </c>
      <c r="AL19" s="4">
        <v>1475</v>
      </c>
      <c r="AM19" s="5">
        <v>749</v>
      </c>
      <c r="AN19" s="5">
        <v>726</v>
      </c>
      <c r="AO19" s="4">
        <v>1429</v>
      </c>
      <c r="AP19" s="5">
        <v>725</v>
      </c>
      <c r="AQ19" s="5">
        <v>704</v>
      </c>
      <c r="AR19" s="4">
        <v>1282</v>
      </c>
      <c r="AS19" s="5">
        <v>643</v>
      </c>
      <c r="AT19" s="5">
        <v>639</v>
      </c>
      <c r="AU19" s="4"/>
      <c r="AV19" s="5"/>
      <c r="AW19" s="5"/>
      <c r="AX19" s="5"/>
      <c r="AY19" s="5"/>
      <c r="AZ19" s="5"/>
      <c r="BA19" s="5"/>
      <c r="BB19" s="5"/>
      <c r="BC19" s="5"/>
    </row>
    <row r="20" spans="1:55" x14ac:dyDescent="0.25">
      <c r="A20" s="20">
        <v>14</v>
      </c>
      <c r="B20" s="16">
        <f t="shared" si="1"/>
        <v>6272</v>
      </c>
      <c r="C20" s="17">
        <f t="shared" si="2"/>
        <v>3167</v>
      </c>
      <c r="D20" s="17">
        <f t="shared" si="3"/>
        <v>3105</v>
      </c>
      <c r="E20" s="16">
        <f t="shared" si="4"/>
        <v>6421</v>
      </c>
      <c r="F20" s="17">
        <f t="shared" si="5"/>
        <v>3261</v>
      </c>
      <c r="G20" s="17">
        <f t="shared" si="6"/>
        <v>3160</v>
      </c>
      <c r="H20" s="16">
        <f t="shared" si="7"/>
        <v>5709</v>
      </c>
      <c r="I20" s="17">
        <f t="shared" si="8"/>
        <v>2900</v>
      </c>
      <c r="J20" s="17">
        <f t="shared" si="9"/>
        <v>2809</v>
      </c>
      <c r="K20" s="4">
        <v>3516</v>
      </c>
      <c r="L20" s="5">
        <v>1765</v>
      </c>
      <c r="M20" s="5">
        <v>1751</v>
      </c>
      <c r="N20" s="4">
        <v>3662</v>
      </c>
      <c r="O20" s="5">
        <v>1855</v>
      </c>
      <c r="P20" s="5">
        <v>1807</v>
      </c>
      <c r="Q20" s="4">
        <v>3252</v>
      </c>
      <c r="R20" s="5">
        <v>1663</v>
      </c>
      <c r="S20" s="5">
        <v>1589</v>
      </c>
      <c r="T20" s="4">
        <v>1116</v>
      </c>
      <c r="U20" s="5">
        <v>571</v>
      </c>
      <c r="V20" s="5">
        <v>545</v>
      </c>
      <c r="W20" s="4">
        <v>1130</v>
      </c>
      <c r="X20" s="5">
        <v>576</v>
      </c>
      <c r="Y20" s="5">
        <v>554</v>
      </c>
      <c r="Z20" s="4">
        <v>986</v>
      </c>
      <c r="AA20" s="5">
        <v>499</v>
      </c>
      <c r="AB20" s="5">
        <v>487</v>
      </c>
      <c r="AC20" s="4">
        <v>180</v>
      </c>
      <c r="AD20" s="5">
        <v>95</v>
      </c>
      <c r="AE20" s="5">
        <v>85</v>
      </c>
      <c r="AF20" s="4">
        <v>200</v>
      </c>
      <c r="AG20" s="5">
        <v>105</v>
      </c>
      <c r="AH20" s="5">
        <v>95</v>
      </c>
      <c r="AI20" s="4">
        <v>177</v>
      </c>
      <c r="AJ20" s="5">
        <v>88</v>
      </c>
      <c r="AK20" s="5">
        <v>89</v>
      </c>
      <c r="AL20" s="4">
        <v>1460</v>
      </c>
      <c r="AM20" s="5">
        <v>736</v>
      </c>
      <c r="AN20" s="5">
        <v>724</v>
      </c>
      <c r="AO20" s="4">
        <v>1429</v>
      </c>
      <c r="AP20" s="5">
        <v>725</v>
      </c>
      <c r="AQ20" s="5">
        <v>704</v>
      </c>
      <c r="AR20" s="4">
        <v>1294</v>
      </c>
      <c r="AS20" s="5">
        <v>650</v>
      </c>
      <c r="AT20" s="5">
        <v>644</v>
      </c>
      <c r="AU20" s="4"/>
      <c r="AV20" s="5"/>
      <c r="AW20" s="5"/>
      <c r="AX20" s="5"/>
      <c r="AY20" s="5"/>
      <c r="AZ20" s="5"/>
      <c r="BA20" s="5"/>
      <c r="BB20" s="5"/>
      <c r="BC20" s="5"/>
    </row>
    <row r="21" spans="1:55" x14ac:dyDescent="0.25">
      <c r="A21" s="20">
        <v>15</v>
      </c>
      <c r="B21" s="16">
        <f t="shared" si="1"/>
        <v>6206</v>
      </c>
      <c r="C21" s="17">
        <f t="shared" si="2"/>
        <v>3105</v>
      </c>
      <c r="D21" s="17">
        <f t="shared" si="3"/>
        <v>3101</v>
      </c>
      <c r="E21" s="16">
        <f t="shared" si="4"/>
        <v>6453</v>
      </c>
      <c r="F21" s="17">
        <f t="shared" si="5"/>
        <v>3285</v>
      </c>
      <c r="G21" s="17">
        <f t="shared" si="6"/>
        <v>3168</v>
      </c>
      <c r="H21" s="16">
        <f t="shared" si="7"/>
        <v>5880</v>
      </c>
      <c r="I21" s="17">
        <f t="shared" si="8"/>
        <v>2973</v>
      </c>
      <c r="J21" s="17">
        <f t="shared" si="9"/>
        <v>2907</v>
      </c>
      <c r="K21" s="4">
        <v>3470</v>
      </c>
      <c r="L21" s="5">
        <v>1723</v>
      </c>
      <c r="M21" s="5">
        <v>1747</v>
      </c>
      <c r="N21" s="4">
        <v>3695</v>
      </c>
      <c r="O21" s="5">
        <v>1876</v>
      </c>
      <c r="P21" s="5">
        <v>1819</v>
      </c>
      <c r="Q21" s="4">
        <v>3371</v>
      </c>
      <c r="R21" s="5">
        <v>1711</v>
      </c>
      <c r="S21" s="5">
        <v>1660</v>
      </c>
      <c r="T21" s="4">
        <v>1113</v>
      </c>
      <c r="U21" s="5">
        <v>566</v>
      </c>
      <c r="V21" s="5">
        <v>547</v>
      </c>
      <c r="W21" s="4">
        <v>1135</v>
      </c>
      <c r="X21" s="5">
        <v>581</v>
      </c>
      <c r="Y21" s="5">
        <v>554</v>
      </c>
      <c r="Z21" s="4">
        <v>1020</v>
      </c>
      <c r="AA21" s="5">
        <v>514</v>
      </c>
      <c r="AB21" s="5">
        <v>506</v>
      </c>
      <c r="AC21" s="4">
        <v>177</v>
      </c>
      <c r="AD21" s="5">
        <v>92</v>
      </c>
      <c r="AE21" s="5">
        <v>85</v>
      </c>
      <c r="AF21" s="4">
        <v>195</v>
      </c>
      <c r="AG21" s="5">
        <v>103</v>
      </c>
      <c r="AH21" s="5">
        <v>92</v>
      </c>
      <c r="AI21" s="4">
        <v>182</v>
      </c>
      <c r="AJ21" s="5">
        <v>91</v>
      </c>
      <c r="AK21" s="5">
        <v>91</v>
      </c>
      <c r="AL21" s="4">
        <v>1446</v>
      </c>
      <c r="AM21" s="5">
        <v>724</v>
      </c>
      <c r="AN21" s="5">
        <v>722</v>
      </c>
      <c r="AO21" s="4">
        <v>1428</v>
      </c>
      <c r="AP21" s="5">
        <v>725</v>
      </c>
      <c r="AQ21" s="5">
        <v>703</v>
      </c>
      <c r="AR21" s="4">
        <v>1307</v>
      </c>
      <c r="AS21" s="5">
        <v>657</v>
      </c>
      <c r="AT21" s="5">
        <v>650</v>
      </c>
      <c r="AU21" s="4"/>
      <c r="AV21" s="5"/>
      <c r="AW21" s="5"/>
      <c r="AX21" s="5"/>
      <c r="AY21" s="5"/>
      <c r="AZ21" s="5"/>
      <c r="BA21" s="5"/>
      <c r="BB21" s="5"/>
      <c r="BC21" s="5"/>
    </row>
    <row r="22" spans="1:55" x14ac:dyDescent="0.25">
      <c r="A22" s="20">
        <v>16</v>
      </c>
      <c r="B22" s="16">
        <f t="shared" si="1"/>
        <v>6129</v>
      </c>
      <c r="C22" s="17">
        <f t="shared" si="2"/>
        <v>3035</v>
      </c>
      <c r="D22" s="17">
        <f t="shared" si="3"/>
        <v>3094</v>
      </c>
      <c r="E22" s="16">
        <f t="shared" si="4"/>
        <v>6490</v>
      </c>
      <c r="F22" s="17">
        <f t="shared" si="5"/>
        <v>3314</v>
      </c>
      <c r="G22" s="17">
        <f t="shared" si="6"/>
        <v>3176</v>
      </c>
      <c r="H22" s="16">
        <f t="shared" si="7"/>
        <v>6053</v>
      </c>
      <c r="I22" s="17">
        <f t="shared" si="8"/>
        <v>3046</v>
      </c>
      <c r="J22" s="17">
        <f t="shared" si="9"/>
        <v>3007</v>
      </c>
      <c r="K22" s="4">
        <v>3415</v>
      </c>
      <c r="L22" s="5">
        <v>1675</v>
      </c>
      <c r="M22" s="5">
        <v>1740</v>
      </c>
      <c r="N22" s="4">
        <v>3727</v>
      </c>
      <c r="O22" s="5">
        <v>1899</v>
      </c>
      <c r="P22" s="5">
        <v>1828</v>
      </c>
      <c r="Q22" s="4">
        <v>3490</v>
      </c>
      <c r="R22" s="5">
        <v>1757</v>
      </c>
      <c r="S22" s="5">
        <v>1733</v>
      </c>
      <c r="T22" s="4">
        <v>1111</v>
      </c>
      <c r="U22" s="5">
        <v>561</v>
      </c>
      <c r="V22" s="5">
        <v>550</v>
      </c>
      <c r="W22" s="4">
        <v>1141</v>
      </c>
      <c r="X22" s="5">
        <v>587</v>
      </c>
      <c r="Y22" s="5">
        <v>554</v>
      </c>
      <c r="Z22" s="4">
        <v>1056</v>
      </c>
      <c r="AA22" s="5">
        <v>530</v>
      </c>
      <c r="AB22" s="5">
        <v>526</v>
      </c>
      <c r="AC22" s="4">
        <v>175</v>
      </c>
      <c r="AD22" s="5">
        <v>90</v>
      </c>
      <c r="AE22" s="5">
        <v>85</v>
      </c>
      <c r="AF22" s="4">
        <v>192</v>
      </c>
      <c r="AG22" s="5">
        <v>102</v>
      </c>
      <c r="AH22" s="5">
        <v>90</v>
      </c>
      <c r="AI22" s="4">
        <v>189</v>
      </c>
      <c r="AJ22" s="5">
        <v>96</v>
      </c>
      <c r="AK22" s="5">
        <v>93</v>
      </c>
      <c r="AL22" s="4">
        <v>1428</v>
      </c>
      <c r="AM22" s="5">
        <v>709</v>
      </c>
      <c r="AN22" s="5">
        <v>719</v>
      </c>
      <c r="AO22" s="4">
        <v>1430</v>
      </c>
      <c r="AP22" s="5">
        <v>726</v>
      </c>
      <c r="AQ22" s="5">
        <v>704</v>
      </c>
      <c r="AR22" s="4">
        <v>1318</v>
      </c>
      <c r="AS22" s="5">
        <v>663</v>
      </c>
      <c r="AT22" s="5">
        <v>655</v>
      </c>
      <c r="AU22" s="4"/>
      <c r="AV22" s="5"/>
      <c r="AW22" s="5"/>
      <c r="AX22" s="5"/>
      <c r="AY22" s="5"/>
      <c r="AZ22" s="5"/>
      <c r="BA22" s="5"/>
      <c r="BB22" s="5"/>
      <c r="BC22" s="5"/>
    </row>
    <row r="23" spans="1:55" x14ac:dyDescent="0.25">
      <c r="A23" s="20">
        <v>17</v>
      </c>
      <c r="B23" s="16">
        <f t="shared" si="1"/>
        <v>6099</v>
      </c>
      <c r="C23" s="17">
        <f t="shared" si="2"/>
        <v>2998</v>
      </c>
      <c r="D23" s="17">
        <f t="shared" si="3"/>
        <v>3101</v>
      </c>
      <c r="E23" s="16">
        <f t="shared" si="4"/>
        <v>6486</v>
      </c>
      <c r="F23" s="17">
        <f t="shared" si="5"/>
        <v>3310</v>
      </c>
      <c r="G23" s="17">
        <f t="shared" si="6"/>
        <v>3176</v>
      </c>
      <c r="H23" s="16">
        <f t="shared" si="7"/>
        <v>6174</v>
      </c>
      <c r="I23" s="17">
        <f t="shared" si="8"/>
        <v>3101</v>
      </c>
      <c r="J23" s="17">
        <f t="shared" si="9"/>
        <v>3073</v>
      </c>
      <c r="K23" s="4">
        <v>3379</v>
      </c>
      <c r="L23" s="5">
        <v>1645</v>
      </c>
      <c r="M23" s="5">
        <v>1734</v>
      </c>
      <c r="N23" s="4">
        <v>3733</v>
      </c>
      <c r="O23" s="5">
        <v>1901</v>
      </c>
      <c r="P23" s="5">
        <v>1832</v>
      </c>
      <c r="Q23" s="4">
        <v>3580</v>
      </c>
      <c r="R23" s="5">
        <v>1794</v>
      </c>
      <c r="S23" s="5">
        <v>1786</v>
      </c>
      <c r="T23" s="4">
        <v>1119</v>
      </c>
      <c r="U23" s="5">
        <v>560</v>
      </c>
      <c r="V23" s="5">
        <v>559</v>
      </c>
      <c r="W23" s="4">
        <v>1144</v>
      </c>
      <c r="X23" s="5">
        <v>589</v>
      </c>
      <c r="Y23" s="5">
        <v>555</v>
      </c>
      <c r="Z23" s="4">
        <v>1081</v>
      </c>
      <c r="AA23" s="5">
        <v>542</v>
      </c>
      <c r="AB23" s="5">
        <v>539</v>
      </c>
      <c r="AC23" s="4">
        <v>174</v>
      </c>
      <c r="AD23" s="5">
        <v>89</v>
      </c>
      <c r="AE23" s="5">
        <v>85</v>
      </c>
      <c r="AF23" s="4">
        <v>189</v>
      </c>
      <c r="AG23" s="5">
        <v>101</v>
      </c>
      <c r="AH23" s="5">
        <v>88</v>
      </c>
      <c r="AI23" s="4">
        <v>193</v>
      </c>
      <c r="AJ23" s="5">
        <v>100</v>
      </c>
      <c r="AK23" s="5">
        <v>93</v>
      </c>
      <c r="AL23" s="4">
        <v>1427</v>
      </c>
      <c r="AM23" s="5">
        <v>704</v>
      </c>
      <c r="AN23" s="5">
        <v>723</v>
      </c>
      <c r="AO23" s="4">
        <v>1420</v>
      </c>
      <c r="AP23" s="5">
        <v>719</v>
      </c>
      <c r="AQ23" s="5">
        <v>701</v>
      </c>
      <c r="AR23" s="4">
        <v>1320</v>
      </c>
      <c r="AS23" s="5">
        <v>665</v>
      </c>
      <c r="AT23" s="5">
        <v>655</v>
      </c>
      <c r="AU23" s="4"/>
      <c r="AV23" s="5"/>
      <c r="AW23" s="5"/>
      <c r="AX23" s="5"/>
      <c r="AY23" s="5"/>
      <c r="AZ23" s="5"/>
      <c r="BA23" s="5"/>
      <c r="BB23" s="5"/>
      <c r="BC23" s="5"/>
    </row>
    <row r="24" spans="1:55" x14ac:dyDescent="0.25">
      <c r="A24" s="20">
        <v>18</v>
      </c>
      <c r="B24" s="16">
        <f t="shared" si="1"/>
        <v>6140</v>
      </c>
      <c r="C24" s="17">
        <f t="shared" si="2"/>
        <v>3011</v>
      </c>
      <c r="D24" s="17">
        <f t="shared" si="3"/>
        <v>3129</v>
      </c>
      <c r="E24" s="16">
        <f t="shared" si="4"/>
        <v>6426</v>
      </c>
      <c r="F24" s="17">
        <f t="shared" si="5"/>
        <v>3258</v>
      </c>
      <c r="G24" s="17">
        <f t="shared" si="6"/>
        <v>3168</v>
      </c>
      <c r="H24" s="16">
        <f t="shared" si="7"/>
        <v>6220</v>
      </c>
      <c r="I24" s="17">
        <f t="shared" si="8"/>
        <v>3127</v>
      </c>
      <c r="J24" s="17">
        <f t="shared" si="9"/>
        <v>3093</v>
      </c>
      <c r="K24" s="4">
        <v>3368</v>
      </c>
      <c r="L24" s="5">
        <v>1642</v>
      </c>
      <c r="M24" s="5">
        <v>1726</v>
      </c>
      <c r="N24" s="4">
        <v>3701</v>
      </c>
      <c r="O24" s="5">
        <v>1870</v>
      </c>
      <c r="P24" s="5">
        <v>1831</v>
      </c>
      <c r="Q24" s="4">
        <v>3625</v>
      </c>
      <c r="R24" s="5">
        <v>1817</v>
      </c>
      <c r="S24" s="5">
        <v>1808</v>
      </c>
      <c r="T24" s="4">
        <v>1142</v>
      </c>
      <c r="U24" s="5">
        <v>564</v>
      </c>
      <c r="V24" s="5">
        <v>578</v>
      </c>
      <c r="W24" s="4">
        <v>1141</v>
      </c>
      <c r="X24" s="5">
        <v>585</v>
      </c>
      <c r="Y24" s="5">
        <v>556</v>
      </c>
      <c r="Z24" s="4">
        <v>1090</v>
      </c>
      <c r="AA24" s="5">
        <v>549</v>
      </c>
      <c r="AB24" s="5">
        <v>541</v>
      </c>
      <c r="AC24" s="4">
        <v>175</v>
      </c>
      <c r="AD24" s="5">
        <v>90</v>
      </c>
      <c r="AE24" s="5">
        <v>85</v>
      </c>
      <c r="AF24" s="4">
        <v>186</v>
      </c>
      <c r="AG24" s="5">
        <v>99</v>
      </c>
      <c r="AH24" s="5">
        <v>87</v>
      </c>
      <c r="AI24" s="4">
        <v>191</v>
      </c>
      <c r="AJ24" s="5">
        <v>99</v>
      </c>
      <c r="AK24" s="5">
        <v>92</v>
      </c>
      <c r="AL24" s="4">
        <v>1455</v>
      </c>
      <c r="AM24" s="5">
        <v>715</v>
      </c>
      <c r="AN24" s="5">
        <v>740</v>
      </c>
      <c r="AO24" s="4">
        <v>1398</v>
      </c>
      <c r="AP24" s="5">
        <v>704</v>
      </c>
      <c r="AQ24" s="5">
        <v>694</v>
      </c>
      <c r="AR24" s="4">
        <v>1314</v>
      </c>
      <c r="AS24" s="5">
        <v>662</v>
      </c>
      <c r="AT24" s="5">
        <v>652</v>
      </c>
      <c r="AU24" s="4"/>
      <c r="AV24" s="5"/>
      <c r="AW24" s="5"/>
      <c r="AX24" s="5"/>
      <c r="AY24" s="5"/>
      <c r="AZ24" s="5"/>
      <c r="BA24" s="5"/>
      <c r="BB24" s="5"/>
      <c r="BC24" s="5"/>
    </row>
    <row r="25" spans="1:55" x14ac:dyDescent="0.25">
      <c r="A25" s="20">
        <v>19</v>
      </c>
      <c r="B25" s="16">
        <f t="shared" si="1"/>
        <v>6225</v>
      </c>
      <c r="C25" s="17">
        <f t="shared" si="2"/>
        <v>3056</v>
      </c>
      <c r="D25" s="17">
        <f t="shared" si="3"/>
        <v>3169</v>
      </c>
      <c r="E25" s="16">
        <f t="shared" si="4"/>
        <v>6336</v>
      </c>
      <c r="F25" s="17">
        <f t="shared" si="5"/>
        <v>3177</v>
      </c>
      <c r="G25" s="17">
        <f t="shared" si="6"/>
        <v>3159</v>
      </c>
      <c r="H25" s="16">
        <f t="shared" si="7"/>
        <v>6210</v>
      </c>
      <c r="I25" s="17">
        <f t="shared" si="8"/>
        <v>3131</v>
      </c>
      <c r="J25" s="17">
        <f t="shared" si="9"/>
        <v>3079</v>
      </c>
      <c r="K25" s="4">
        <v>3375</v>
      </c>
      <c r="L25" s="5">
        <v>1656</v>
      </c>
      <c r="M25" s="5">
        <v>1719</v>
      </c>
      <c r="N25" s="4">
        <v>3646</v>
      </c>
      <c r="O25" s="5">
        <v>1820</v>
      </c>
      <c r="P25" s="5">
        <v>1826</v>
      </c>
      <c r="Q25" s="4">
        <v>3634</v>
      </c>
      <c r="R25" s="5">
        <v>1828</v>
      </c>
      <c r="S25" s="5">
        <v>1806</v>
      </c>
      <c r="T25" s="4">
        <v>1174</v>
      </c>
      <c r="U25" s="5">
        <v>572</v>
      </c>
      <c r="V25" s="5">
        <v>602</v>
      </c>
      <c r="W25" s="4">
        <v>1136</v>
      </c>
      <c r="X25" s="5">
        <v>577</v>
      </c>
      <c r="Y25" s="5">
        <v>559</v>
      </c>
      <c r="Z25" s="4">
        <v>1089</v>
      </c>
      <c r="AA25" s="5">
        <v>552</v>
      </c>
      <c r="AB25" s="5">
        <v>537</v>
      </c>
      <c r="AC25" s="4">
        <v>177</v>
      </c>
      <c r="AD25" s="5">
        <v>92</v>
      </c>
      <c r="AE25" s="5">
        <v>85</v>
      </c>
      <c r="AF25" s="4">
        <v>184</v>
      </c>
      <c r="AG25" s="5">
        <v>96</v>
      </c>
      <c r="AH25" s="5">
        <v>88</v>
      </c>
      <c r="AI25" s="4">
        <v>187</v>
      </c>
      <c r="AJ25" s="5">
        <v>97</v>
      </c>
      <c r="AK25" s="5">
        <v>90</v>
      </c>
      <c r="AL25" s="4">
        <v>1499</v>
      </c>
      <c r="AM25" s="5">
        <v>736</v>
      </c>
      <c r="AN25" s="5">
        <v>763</v>
      </c>
      <c r="AO25" s="4">
        <v>1370</v>
      </c>
      <c r="AP25" s="5">
        <v>684</v>
      </c>
      <c r="AQ25" s="5">
        <v>686</v>
      </c>
      <c r="AR25" s="4">
        <v>1300</v>
      </c>
      <c r="AS25" s="5">
        <v>654</v>
      </c>
      <c r="AT25" s="5">
        <v>646</v>
      </c>
      <c r="AU25" s="4"/>
      <c r="AV25" s="5"/>
      <c r="AW25" s="5"/>
      <c r="AX25" s="5"/>
      <c r="AY25" s="5"/>
      <c r="AZ25" s="5"/>
      <c r="BA25" s="5"/>
      <c r="BB25" s="5"/>
      <c r="BC25" s="5"/>
    </row>
    <row r="26" spans="1:55" x14ac:dyDescent="0.25">
      <c r="A26" s="20" t="s">
        <v>45</v>
      </c>
      <c r="B26" s="16">
        <f t="shared" si="1"/>
        <v>32087</v>
      </c>
      <c r="C26" s="17">
        <f t="shared" si="2"/>
        <v>15683</v>
      </c>
      <c r="D26" s="17">
        <f t="shared" si="3"/>
        <v>16404</v>
      </c>
      <c r="E26" s="16">
        <f t="shared" si="4"/>
        <v>30583</v>
      </c>
      <c r="F26" s="17">
        <f t="shared" si="5"/>
        <v>14964</v>
      </c>
      <c r="G26" s="17">
        <f t="shared" si="6"/>
        <v>15619</v>
      </c>
      <c r="H26" s="16">
        <f t="shared" si="7"/>
        <v>30576</v>
      </c>
      <c r="I26" s="17">
        <f t="shared" si="8"/>
        <v>15417</v>
      </c>
      <c r="J26" s="17">
        <f t="shared" si="9"/>
        <v>15159</v>
      </c>
      <c r="K26" s="4">
        <v>16879</v>
      </c>
      <c r="L26" s="5">
        <v>8354</v>
      </c>
      <c r="M26" s="5">
        <v>8525</v>
      </c>
      <c r="N26" s="4">
        <v>17434</v>
      </c>
      <c r="O26" s="5">
        <v>8492</v>
      </c>
      <c r="P26" s="5">
        <v>8942</v>
      </c>
      <c r="Q26" s="4">
        <v>18081</v>
      </c>
      <c r="R26" s="5">
        <v>9096</v>
      </c>
      <c r="S26" s="5">
        <v>8985</v>
      </c>
      <c r="T26" s="4">
        <v>6322</v>
      </c>
      <c r="U26" s="5">
        <v>2978</v>
      </c>
      <c r="V26" s="5">
        <v>3344</v>
      </c>
      <c r="W26" s="4">
        <v>5668</v>
      </c>
      <c r="X26" s="5">
        <v>2796</v>
      </c>
      <c r="Y26" s="5">
        <v>2872</v>
      </c>
      <c r="Z26" s="4">
        <v>5407</v>
      </c>
      <c r="AA26" s="5">
        <v>2753</v>
      </c>
      <c r="AB26" s="5">
        <v>2654</v>
      </c>
      <c r="AC26" s="4">
        <v>908</v>
      </c>
      <c r="AD26" s="5">
        <v>474</v>
      </c>
      <c r="AE26" s="5">
        <v>434</v>
      </c>
      <c r="AF26" s="4">
        <v>891</v>
      </c>
      <c r="AG26" s="5">
        <v>455</v>
      </c>
      <c r="AH26" s="5">
        <v>436</v>
      </c>
      <c r="AI26" s="4">
        <v>884</v>
      </c>
      <c r="AJ26" s="5">
        <v>464</v>
      </c>
      <c r="AK26" s="5">
        <v>420</v>
      </c>
      <c r="AL26" s="4">
        <v>7978</v>
      </c>
      <c r="AM26" s="5">
        <v>3877</v>
      </c>
      <c r="AN26" s="5">
        <v>4101</v>
      </c>
      <c r="AO26" s="4">
        <v>6590</v>
      </c>
      <c r="AP26" s="5">
        <v>3221</v>
      </c>
      <c r="AQ26" s="5">
        <v>3369</v>
      </c>
      <c r="AR26" s="4">
        <v>6204</v>
      </c>
      <c r="AS26" s="5">
        <v>3104</v>
      </c>
      <c r="AT26" s="5">
        <v>3100</v>
      </c>
      <c r="AU26" s="4"/>
      <c r="AV26" s="5"/>
      <c r="AW26" s="5"/>
      <c r="AX26" s="5"/>
      <c r="AY26" s="5"/>
      <c r="AZ26" s="5"/>
      <c r="BA26" s="5"/>
      <c r="BB26" s="5"/>
      <c r="BC26" s="5"/>
    </row>
    <row r="27" spans="1:55" x14ac:dyDescent="0.25">
      <c r="A27" s="20" t="s">
        <v>46</v>
      </c>
      <c r="B27" s="16">
        <f t="shared" si="1"/>
        <v>32390</v>
      </c>
      <c r="C27" s="17">
        <f t="shared" si="2"/>
        <v>15427</v>
      </c>
      <c r="D27" s="17">
        <f t="shared" si="3"/>
        <v>16963</v>
      </c>
      <c r="E27" s="16">
        <f t="shared" si="4"/>
        <v>30789</v>
      </c>
      <c r="F27" s="17">
        <f t="shared" si="5"/>
        <v>15080</v>
      </c>
      <c r="G27" s="17">
        <f t="shared" si="6"/>
        <v>15709</v>
      </c>
      <c r="H27" s="16">
        <f t="shared" si="7"/>
        <v>28834</v>
      </c>
      <c r="I27" s="17">
        <f t="shared" si="8"/>
        <v>14038</v>
      </c>
      <c r="J27" s="17">
        <f t="shared" si="9"/>
        <v>14796</v>
      </c>
      <c r="K27" s="4">
        <v>16666</v>
      </c>
      <c r="L27" s="5">
        <v>8043</v>
      </c>
      <c r="M27" s="5">
        <v>8623</v>
      </c>
      <c r="N27" s="4">
        <v>16834</v>
      </c>
      <c r="O27" s="5">
        <v>8344</v>
      </c>
      <c r="P27" s="5">
        <v>8490</v>
      </c>
      <c r="Q27" s="4">
        <v>17026</v>
      </c>
      <c r="R27" s="5">
        <v>8270</v>
      </c>
      <c r="S27" s="5">
        <v>8756</v>
      </c>
      <c r="T27" s="4">
        <v>6870</v>
      </c>
      <c r="U27" s="5">
        <v>3197</v>
      </c>
      <c r="V27" s="5">
        <v>3673</v>
      </c>
      <c r="W27" s="4">
        <v>6093</v>
      </c>
      <c r="X27" s="5">
        <v>2877</v>
      </c>
      <c r="Y27" s="5">
        <v>3216</v>
      </c>
      <c r="Z27" s="4">
        <v>5353</v>
      </c>
      <c r="AA27" s="5">
        <v>2621</v>
      </c>
      <c r="AB27" s="5">
        <v>2732</v>
      </c>
      <c r="AC27" s="4">
        <v>872</v>
      </c>
      <c r="AD27" s="5">
        <v>436</v>
      </c>
      <c r="AE27" s="5">
        <v>436</v>
      </c>
      <c r="AF27" s="4">
        <v>883</v>
      </c>
      <c r="AG27" s="5">
        <v>462</v>
      </c>
      <c r="AH27" s="5">
        <v>421</v>
      </c>
      <c r="AI27" s="4">
        <v>843</v>
      </c>
      <c r="AJ27" s="5">
        <v>428</v>
      </c>
      <c r="AK27" s="5">
        <v>415</v>
      </c>
      <c r="AL27" s="4">
        <v>7982</v>
      </c>
      <c r="AM27" s="5">
        <v>3751</v>
      </c>
      <c r="AN27" s="5">
        <v>4231</v>
      </c>
      <c r="AO27" s="4">
        <v>6979</v>
      </c>
      <c r="AP27" s="5">
        <v>3397</v>
      </c>
      <c r="AQ27" s="5">
        <v>3582</v>
      </c>
      <c r="AR27" s="4">
        <v>5612</v>
      </c>
      <c r="AS27" s="5">
        <v>2719</v>
      </c>
      <c r="AT27" s="5">
        <v>2893</v>
      </c>
      <c r="AU27" s="4"/>
      <c r="AV27" s="5"/>
      <c r="AW27" s="5"/>
      <c r="AX27" s="5"/>
      <c r="AY27" s="5"/>
      <c r="AZ27" s="5"/>
      <c r="BA27" s="5"/>
      <c r="BB27" s="5"/>
      <c r="BC27" s="5"/>
    </row>
    <row r="28" spans="1:55" x14ac:dyDescent="0.25">
      <c r="A28" s="20" t="s">
        <v>47</v>
      </c>
      <c r="B28" s="16">
        <f t="shared" si="1"/>
        <v>30831</v>
      </c>
      <c r="C28" s="17">
        <f t="shared" si="2"/>
        <v>14515</v>
      </c>
      <c r="D28" s="17">
        <f t="shared" si="3"/>
        <v>16316</v>
      </c>
      <c r="E28" s="16">
        <f t="shared" si="4"/>
        <v>30629</v>
      </c>
      <c r="F28" s="17">
        <f t="shared" si="5"/>
        <v>14613</v>
      </c>
      <c r="G28" s="17">
        <f t="shared" si="6"/>
        <v>16016</v>
      </c>
      <c r="H28" s="16">
        <f t="shared" si="7"/>
        <v>28571</v>
      </c>
      <c r="I28" s="17">
        <f t="shared" si="8"/>
        <v>14002</v>
      </c>
      <c r="J28" s="17">
        <f t="shared" si="9"/>
        <v>14569</v>
      </c>
      <c r="K28" s="4">
        <v>15991</v>
      </c>
      <c r="L28" s="5">
        <v>7569</v>
      </c>
      <c r="M28" s="5">
        <v>8422</v>
      </c>
      <c r="N28" s="4">
        <v>16347</v>
      </c>
      <c r="O28" s="5">
        <v>7909</v>
      </c>
      <c r="P28" s="5">
        <v>8438</v>
      </c>
      <c r="Q28" s="4">
        <v>16274</v>
      </c>
      <c r="R28" s="5">
        <v>8066</v>
      </c>
      <c r="S28" s="5">
        <v>8208</v>
      </c>
      <c r="T28" s="4">
        <v>6577</v>
      </c>
      <c r="U28" s="5">
        <v>3005</v>
      </c>
      <c r="V28" s="5">
        <v>3572</v>
      </c>
      <c r="W28" s="4">
        <v>6424</v>
      </c>
      <c r="X28" s="5">
        <v>2980</v>
      </c>
      <c r="Y28" s="5">
        <v>3444</v>
      </c>
      <c r="Z28" s="4">
        <v>5642</v>
      </c>
      <c r="AA28" s="5">
        <v>2667</v>
      </c>
      <c r="AB28" s="5">
        <v>2975</v>
      </c>
      <c r="AC28" s="4">
        <v>795</v>
      </c>
      <c r="AD28" s="5">
        <v>414</v>
      </c>
      <c r="AE28" s="5">
        <v>381</v>
      </c>
      <c r="AF28" s="4">
        <v>813</v>
      </c>
      <c r="AG28" s="5">
        <v>407</v>
      </c>
      <c r="AH28" s="5">
        <v>406</v>
      </c>
      <c r="AI28" s="4">
        <v>818</v>
      </c>
      <c r="AJ28" s="5">
        <v>429</v>
      </c>
      <c r="AK28" s="5">
        <v>389</v>
      </c>
      <c r="AL28" s="4">
        <v>7468</v>
      </c>
      <c r="AM28" s="5">
        <v>3527</v>
      </c>
      <c r="AN28" s="5">
        <v>3941</v>
      </c>
      <c r="AO28" s="4">
        <v>7045</v>
      </c>
      <c r="AP28" s="5">
        <v>3317</v>
      </c>
      <c r="AQ28" s="5">
        <v>3728</v>
      </c>
      <c r="AR28" s="4">
        <v>5837</v>
      </c>
      <c r="AS28" s="5">
        <v>2840</v>
      </c>
      <c r="AT28" s="5">
        <v>2997</v>
      </c>
      <c r="AU28" s="4"/>
      <c r="AV28" s="5"/>
      <c r="AW28" s="5"/>
      <c r="AX28" s="5"/>
      <c r="AY28" s="5"/>
      <c r="AZ28" s="5"/>
      <c r="BA28" s="5"/>
      <c r="BB28" s="5"/>
      <c r="BC28" s="5"/>
    </row>
    <row r="29" spans="1:55" x14ac:dyDescent="0.25">
      <c r="A29" s="20" t="s">
        <v>48</v>
      </c>
      <c r="B29" s="16">
        <f t="shared" si="1"/>
        <v>27252</v>
      </c>
      <c r="C29" s="17">
        <f t="shared" si="2"/>
        <v>12651</v>
      </c>
      <c r="D29" s="17">
        <f t="shared" si="3"/>
        <v>14601</v>
      </c>
      <c r="E29" s="16">
        <f t="shared" si="4"/>
        <v>29042</v>
      </c>
      <c r="F29" s="17">
        <f t="shared" si="5"/>
        <v>13674</v>
      </c>
      <c r="G29" s="17">
        <f t="shared" si="6"/>
        <v>15368</v>
      </c>
      <c r="H29" s="16">
        <f t="shared" si="7"/>
        <v>28800</v>
      </c>
      <c r="I29" s="17">
        <f t="shared" si="8"/>
        <v>13721</v>
      </c>
      <c r="J29" s="17">
        <f t="shared" si="9"/>
        <v>15079</v>
      </c>
      <c r="K29" s="4">
        <v>14275</v>
      </c>
      <c r="L29" s="5">
        <v>6763</v>
      </c>
      <c r="M29" s="5">
        <v>7512</v>
      </c>
      <c r="N29" s="4">
        <v>15627</v>
      </c>
      <c r="O29" s="5">
        <v>7412</v>
      </c>
      <c r="P29" s="5">
        <v>8215</v>
      </c>
      <c r="Q29" s="4">
        <v>15994</v>
      </c>
      <c r="R29" s="5">
        <v>7732</v>
      </c>
      <c r="S29" s="5">
        <v>8262</v>
      </c>
      <c r="T29" s="4">
        <v>5869</v>
      </c>
      <c r="U29" s="5">
        <v>2601</v>
      </c>
      <c r="V29" s="5">
        <v>3268</v>
      </c>
      <c r="W29" s="4">
        <v>6170</v>
      </c>
      <c r="X29" s="5">
        <v>2798</v>
      </c>
      <c r="Y29" s="5">
        <v>3372</v>
      </c>
      <c r="Z29" s="4">
        <v>5945</v>
      </c>
      <c r="AA29" s="5">
        <v>2742</v>
      </c>
      <c r="AB29" s="5">
        <v>3203</v>
      </c>
      <c r="AC29" s="4">
        <v>705</v>
      </c>
      <c r="AD29" s="5">
        <v>346</v>
      </c>
      <c r="AE29" s="5">
        <v>359</v>
      </c>
      <c r="AF29" s="4">
        <v>733</v>
      </c>
      <c r="AG29" s="5">
        <v>382</v>
      </c>
      <c r="AH29" s="5">
        <v>351</v>
      </c>
      <c r="AI29" s="4">
        <v>744</v>
      </c>
      <c r="AJ29" s="5">
        <v>372</v>
      </c>
      <c r="AK29" s="5">
        <v>372</v>
      </c>
      <c r="AL29" s="4">
        <v>6403</v>
      </c>
      <c r="AM29" s="5">
        <v>2941</v>
      </c>
      <c r="AN29" s="5">
        <v>3462</v>
      </c>
      <c r="AO29" s="4">
        <v>6512</v>
      </c>
      <c r="AP29" s="5">
        <v>3082</v>
      </c>
      <c r="AQ29" s="5">
        <v>3430</v>
      </c>
      <c r="AR29" s="4">
        <v>6117</v>
      </c>
      <c r="AS29" s="5">
        <v>2875</v>
      </c>
      <c r="AT29" s="5">
        <v>3242</v>
      </c>
      <c r="AU29" s="4"/>
      <c r="AV29" s="5"/>
      <c r="AW29" s="5"/>
      <c r="AX29" s="5"/>
      <c r="AY29" s="5"/>
      <c r="AZ29" s="5"/>
      <c r="BA29" s="5"/>
      <c r="BB29" s="5"/>
      <c r="BC29" s="5"/>
    </row>
    <row r="30" spans="1:55" x14ac:dyDescent="0.25">
      <c r="A30" s="20" t="s">
        <v>49</v>
      </c>
      <c r="B30" s="16">
        <f t="shared" si="1"/>
        <v>24326</v>
      </c>
      <c r="C30" s="17">
        <f t="shared" si="2"/>
        <v>11579</v>
      </c>
      <c r="D30" s="17">
        <f t="shared" si="3"/>
        <v>12747</v>
      </c>
      <c r="E30" s="16">
        <f t="shared" si="4"/>
        <v>25848</v>
      </c>
      <c r="F30" s="17">
        <f t="shared" si="5"/>
        <v>11993</v>
      </c>
      <c r="G30" s="17">
        <f t="shared" si="6"/>
        <v>13855</v>
      </c>
      <c r="H30" s="16">
        <f t="shared" si="7"/>
        <v>27417</v>
      </c>
      <c r="I30" s="17">
        <f t="shared" si="8"/>
        <v>12871</v>
      </c>
      <c r="J30" s="17">
        <f t="shared" si="9"/>
        <v>14546</v>
      </c>
      <c r="K30" s="4">
        <v>12203</v>
      </c>
      <c r="L30" s="5">
        <v>5863</v>
      </c>
      <c r="M30" s="5">
        <v>6340</v>
      </c>
      <c r="N30" s="4">
        <v>13830</v>
      </c>
      <c r="O30" s="5">
        <v>6543</v>
      </c>
      <c r="P30" s="5">
        <v>7287</v>
      </c>
      <c r="Q30" s="4">
        <v>15347</v>
      </c>
      <c r="R30" s="5">
        <v>7272</v>
      </c>
      <c r="S30" s="5">
        <v>8075</v>
      </c>
      <c r="T30" s="4">
        <v>5506</v>
      </c>
      <c r="U30" s="5">
        <v>2595</v>
      </c>
      <c r="V30" s="5">
        <v>2911</v>
      </c>
      <c r="W30" s="4">
        <v>5538</v>
      </c>
      <c r="X30" s="5">
        <v>2452</v>
      </c>
      <c r="Y30" s="5">
        <v>3086</v>
      </c>
      <c r="Z30" s="4">
        <v>5775</v>
      </c>
      <c r="AA30" s="5">
        <v>2592</v>
      </c>
      <c r="AB30" s="5">
        <v>3183</v>
      </c>
      <c r="AC30" s="4">
        <v>502</v>
      </c>
      <c r="AD30" s="5">
        <v>260</v>
      </c>
      <c r="AE30" s="5">
        <v>242</v>
      </c>
      <c r="AF30" s="4">
        <v>645</v>
      </c>
      <c r="AG30" s="5">
        <v>316</v>
      </c>
      <c r="AH30" s="5">
        <v>329</v>
      </c>
      <c r="AI30" s="4">
        <v>667</v>
      </c>
      <c r="AJ30" s="5">
        <v>346</v>
      </c>
      <c r="AK30" s="5">
        <v>321</v>
      </c>
      <c r="AL30" s="4">
        <v>6115</v>
      </c>
      <c r="AM30" s="5">
        <v>2861</v>
      </c>
      <c r="AN30" s="5">
        <v>3254</v>
      </c>
      <c r="AO30" s="4">
        <v>5835</v>
      </c>
      <c r="AP30" s="5">
        <v>2682</v>
      </c>
      <c r="AQ30" s="5">
        <v>3153</v>
      </c>
      <c r="AR30" s="4">
        <v>5628</v>
      </c>
      <c r="AS30" s="5">
        <v>2661</v>
      </c>
      <c r="AT30" s="5">
        <v>2967</v>
      </c>
      <c r="AU30" s="4"/>
      <c r="AV30" s="5"/>
      <c r="AW30" s="5"/>
      <c r="AX30" s="5"/>
      <c r="AY30" s="5"/>
      <c r="AZ30" s="5"/>
      <c r="BA30" s="5"/>
      <c r="BB30" s="5"/>
      <c r="BC30" s="5"/>
    </row>
    <row r="31" spans="1:55" x14ac:dyDescent="0.25">
      <c r="A31" s="20" t="s">
        <v>50</v>
      </c>
      <c r="B31" s="16">
        <f t="shared" si="1"/>
        <v>19967</v>
      </c>
      <c r="C31" s="17">
        <f t="shared" si="2"/>
        <v>9290</v>
      </c>
      <c r="D31" s="17">
        <f t="shared" si="3"/>
        <v>10677</v>
      </c>
      <c r="E31" s="16">
        <f t="shared" si="4"/>
        <v>23331</v>
      </c>
      <c r="F31" s="17">
        <f t="shared" si="5"/>
        <v>11018</v>
      </c>
      <c r="G31" s="17">
        <f t="shared" si="6"/>
        <v>12313</v>
      </c>
      <c r="H31" s="16">
        <f t="shared" si="7"/>
        <v>25161</v>
      </c>
      <c r="I31" s="17">
        <f t="shared" si="8"/>
        <v>11652</v>
      </c>
      <c r="J31" s="17">
        <f t="shared" si="9"/>
        <v>13509</v>
      </c>
      <c r="K31" s="4">
        <v>9277</v>
      </c>
      <c r="L31" s="5">
        <v>4308</v>
      </c>
      <c r="M31" s="5">
        <v>4969</v>
      </c>
      <c r="N31" s="4">
        <v>11808</v>
      </c>
      <c r="O31" s="5">
        <v>5631</v>
      </c>
      <c r="P31" s="5">
        <v>6177</v>
      </c>
      <c r="Q31" s="4">
        <v>13807</v>
      </c>
      <c r="R31" s="5">
        <v>6511</v>
      </c>
      <c r="S31" s="5">
        <v>7296</v>
      </c>
      <c r="T31" s="4">
        <v>4945</v>
      </c>
      <c r="U31" s="5">
        <v>2271</v>
      </c>
      <c r="V31" s="5">
        <v>2674</v>
      </c>
      <c r="W31" s="4">
        <v>5212</v>
      </c>
      <c r="X31" s="5">
        <v>2426</v>
      </c>
      <c r="Y31" s="5">
        <v>2786</v>
      </c>
      <c r="Z31" s="4">
        <v>5348</v>
      </c>
      <c r="AA31" s="5">
        <v>2364</v>
      </c>
      <c r="AB31" s="5">
        <v>2984</v>
      </c>
      <c r="AC31" s="4">
        <v>414</v>
      </c>
      <c r="AD31" s="5">
        <v>202</v>
      </c>
      <c r="AE31" s="5">
        <v>212</v>
      </c>
      <c r="AF31" s="4">
        <v>461</v>
      </c>
      <c r="AG31" s="5">
        <v>237</v>
      </c>
      <c r="AH31" s="5">
        <v>224</v>
      </c>
      <c r="AI31" s="4">
        <v>599</v>
      </c>
      <c r="AJ31" s="5">
        <v>293</v>
      </c>
      <c r="AK31" s="5">
        <v>306</v>
      </c>
      <c r="AL31" s="4">
        <v>5331</v>
      </c>
      <c r="AM31" s="5">
        <v>2509</v>
      </c>
      <c r="AN31" s="5">
        <v>2822</v>
      </c>
      <c r="AO31" s="4">
        <v>5850</v>
      </c>
      <c r="AP31" s="5">
        <v>2724</v>
      </c>
      <c r="AQ31" s="5">
        <v>3126</v>
      </c>
      <c r="AR31" s="4">
        <v>5407</v>
      </c>
      <c r="AS31" s="5">
        <v>2484</v>
      </c>
      <c r="AT31" s="5">
        <v>2923</v>
      </c>
      <c r="AU31" s="4"/>
      <c r="AV31" s="5"/>
      <c r="AW31" s="5"/>
      <c r="AX31" s="5"/>
      <c r="AY31" s="5"/>
      <c r="AZ31" s="5"/>
      <c r="BA31" s="5"/>
      <c r="BB31" s="5"/>
      <c r="BC31" s="5"/>
    </row>
    <row r="32" spans="1:55" x14ac:dyDescent="0.25">
      <c r="A32" s="20" t="s">
        <v>51</v>
      </c>
      <c r="B32" s="16">
        <f t="shared" si="1"/>
        <v>15195</v>
      </c>
      <c r="C32" s="17">
        <f t="shared" si="2"/>
        <v>7040</v>
      </c>
      <c r="D32" s="17">
        <f t="shared" si="3"/>
        <v>8155</v>
      </c>
      <c r="E32" s="16">
        <f t="shared" si="4"/>
        <v>19113</v>
      </c>
      <c r="F32" s="17">
        <f t="shared" si="5"/>
        <v>8804</v>
      </c>
      <c r="G32" s="17">
        <f t="shared" si="6"/>
        <v>10309</v>
      </c>
      <c r="H32" s="16">
        <f t="shared" si="7"/>
        <v>22808</v>
      </c>
      <c r="I32" s="17">
        <f t="shared" si="8"/>
        <v>10701</v>
      </c>
      <c r="J32" s="17">
        <f t="shared" si="9"/>
        <v>12107</v>
      </c>
      <c r="K32" s="4">
        <v>7044</v>
      </c>
      <c r="L32" s="5">
        <v>3291</v>
      </c>
      <c r="M32" s="5">
        <v>3753</v>
      </c>
      <c r="N32" s="4">
        <v>8984</v>
      </c>
      <c r="O32" s="5">
        <v>4127</v>
      </c>
      <c r="P32" s="5">
        <v>4857</v>
      </c>
      <c r="Q32" s="4">
        <v>11707</v>
      </c>
      <c r="R32" s="5">
        <v>5545</v>
      </c>
      <c r="S32" s="5">
        <v>6162</v>
      </c>
      <c r="T32" s="4">
        <v>3681</v>
      </c>
      <c r="U32" s="5">
        <v>1641</v>
      </c>
      <c r="V32" s="5">
        <v>2040</v>
      </c>
      <c r="W32" s="4">
        <v>4658</v>
      </c>
      <c r="X32" s="5">
        <v>2114</v>
      </c>
      <c r="Y32" s="5">
        <v>2544</v>
      </c>
      <c r="Z32" s="4">
        <v>5016</v>
      </c>
      <c r="AA32" s="5">
        <v>2313</v>
      </c>
      <c r="AB32" s="5">
        <v>2703</v>
      </c>
      <c r="AC32" s="4">
        <v>274</v>
      </c>
      <c r="AD32" s="5">
        <v>150</v>
      </c>
      <c r="AE32" s="5">
        <v>124</v>
      </c>
      <c r="AF32" s="4">
        <v>381</v>
      </c>
      <c r="AG32" s="5">
        <v>184</v>
      </c>
      <c r="AH32" s="5">
        <v>197</v>
      </c>
      <c r="AI32" s="4">
        <v>427</v>
      </c>
      <c r="AJ32" s="5">
        <v>218</v>
      </c>
      <c r="AK32" s="5">
        <v>209</v>
      </c>
      <c r="AL32" s="4">
        <v>4196</v>
      </c>
      <c r="AM32" s="5">
        <v>1958</v>
      </c>
      <c r="AN32" s="5">
        <v>2238</v>
      </c>
      <c r="AO32" s="4">
        <v>5090</v>
      </c>
      <c r="AP32" s="5">
        <v>2379</v>
      </c>
      <c r="AQ32" s="5">
        <v>2711</v>
      </c>
      <c r="AR32" s="4">
        <v>5658</v>
      </c>
      <c r="AS32" s="5">
        <v>2625</v>
      </c>
      <c r="AT32" s="5">
        <v>3033</v>
      </c>
      <c r="AU32" s="4"/>
      <c r="AV32" s="5"/>
      <c r="AW32" s="5"/>
      <c r="AX32" s="5"/>
      <c r="AY32" s="5"/>
      <c r="AZ32" s="5"/>
      <c r="BA32" s="5"/>
      <c r="BB32" s="5"/>
      <c r="BC32" s="5"/>
    </row>
    <row r="33" spans="1:55" x14ac:dyDescent="0.25">
      <c r="A33" s="20" t="s">
        <v>52</v>
      </c>
      <c r="B33" s="16">
        <f t="shared" si="1"/>
        <v>10870</v>
      </c>
      <c r="C33" s="17">
        <f t="shared" si="2"/>
        <v>5053</v>
      </c>
      <c r="D33" s="17">
        <f t="shared" si="3"/>
        <v>5817</v>
      </c>
      <c r="E33" s="16">
        <f t="shared" si="4"/>
        <v>14444</v>
      </c>
      <c r="F33" s="17">
        <f t="shared" si="5"/>
        <v>6593</v>
      </c>
      <c r="G33" s="17">
        <f t="shared" si="6"/>
        <v>7851</v>
      </c>
      <c r="H33" s="16">
        <f t="shared" si="7"/>
        <v>18614</v>
      </c>
      <c r="I33" s="17">
        <f t="shared" si="8"/>
        <v>8482</v>
      </c>
      <c r="J33" s="17">
        <f t="shared" si="9"/>
        <v>10132</v>
      </c>
      <c r="K33" s="4">
        <v>5013</v>
      </c>
      <c r="L33" s="5">
        <v>2305</v>
      </c>
      <c r="M33" s="5">
        <v>2708</v>
      </c>
      <c r="N33" s="4">
        <v>6763</v>
      </c>
      <c r="O33" s="5">
        <v>3113</v>
      </c>
      <c r="P33" s="5">
        <v>3650</v>
      </c>
      <c r="Q33" s="4">
        <v>8905</v>
      </c>
      <c r="R33" s="5">
        <v>4041</v>
      </c>
      <c r="S33" s="5">
        <v>4864</v>
      </c>
      <c r="T33" s="4">
        <v>2726</v>
      </c>
      <c r="U33" s="5">
        <v>1247</v>
      </c>
      <c r="V33" s="5">
        <v>1479</v>
      </c>
      <c r="W33" s="4">
        <v>3458</v>
      </c>
      <c r="X33" s="5">
        <v>1511</v>
      </c>
      <c r="Y33" s="5">
        <v>1947</v>
      </c>
      <c r="Z33" s="4">
        <v>4452</v>
      </c>
      <c r="AA33" s="5">
        <v>1997</v>
      </c>
      <c r="AB33" s="5">
        <v>2455</v>
      </c>
      <c r="AC33" s="4">
        <v>215</v>
      </c>
      <c r="AD33" s="5">
        <v>106</v>
      </c>
      <c r="AE33" s="5">
        <v>109</v>
      </c>
      <c r="AF33" s="4">
        <v>249</v>
      </c>
      <c r="AG33" s="5">
        <v>134</v>
      </c>
      <c r="AH33" s="5">
        <v>115</v>
      </c>
      <c r="AI33" s="4">
        <v>352</v>
      </c>
      <c r="AJ33" s="5">
        <v>168</v>
      </c>
      <c r="AK33" s="5">
        <v>184</v>
      </c>
      <c r="AL33" s="4">
        <v>2916</v>
      </c>
      <c r="AM33" s="5">
        <v>1395</v>
      </c>
      <c r="AN33" s="5">
        <v>1521</v>
      </c>
      <c r="AO33" s="4">
        <v>3974</v>
      </c>
      <c r="AP33" s="5">
        <v>1835</v>
      </c>
      <c r="AQ33" s="5">
        <v>2139</v>
      </c>
      <c r="AR33" s="4">
        <v>4905</v>
      </c>
      <c r="AS33" s="5">
        <v>2276</v>
      </c>
      <c r="AT33" s="5">
        <v>2629</v>
      </c>
      <c r="AU33" s="4"/>
      <c r="AV33" s="5"/>
      <c r="AW33" s="5"/>
      <c r="AX33" s="5"/>
      <c r="AY33" s="5"/>
      <c r="AZ33" s="5"/>
      <c r="BA33" s="5"/>
      <c r="BB33" s="5"/>
      <c r="BC33" s="5"/>
    </row>
    <row r="34" spans="1:55" x14ac:dyDescent="0.25">
      <c r="A34" s="20" t="s">
        <v>53</v>
      </c>
      <c r="B34" s="16">
        <f t="shared" si="1"/>
        <v>7677</v>
      </c>
      <c r="C34" s="17">
        <f t="shared" si="2"/>
        <v>3479</v>
      </c>
      <c r="D34" s="17">
        <f t="shared" si="3"/>
        <v>4198</v>
      </c>
      <c r="E34" s="16">
        <f t="shared" si="4"/>
        <v>10258</v>
      </c>
      <c r="F34" s="17">
        <f t="shared" si="5"/>
        <v>4657</v>
      </c>
      <c r="G34" s="17">
        <f t="shared" si="6"/>
        <v>5601</v>
      </c>
      <c r="H34" s="16">
        <f t="shared" si="7"/>
        <v>14175</v>
      </c>
      <c r="I34" s="17">
        <f t="shared" si="8"/>
        <v>6376</v>
      </c>
      <c r="J34" s="17">
        <f t="shared" si="9"/>
        <v>7799</v>
      </c>
      <c r="K34" s="4">
        <v>3582</v>
      </c>
      <c r="L34" s="5">
        <v>1618</v>
      </c>
      <c r="M34" s="5">
        <v>1964</v>
      </c>
      <c r="N34" s="4">
        <v>4764</v>
      </c>
      <c r="O34" s="5">
        <v>2143</v>
      </c>
      <c r="P34" s="5">
        <v>2621</v>
      </c>
      <c r="Q34" s="4">
        <v>6739</v>
      </c>
      <c r="R34" s="5">
        <v>3055</v>
      </c>
      <c r="S34" s="5">
        <v>3684</v>
      </c>
      <c r="T34" s="4">
        <v>2039</v>
      </c>
      <c r="U34" s="5">
        <v>869</v>
      </c>
      <c r="V34" s="5">
        <v>1170</v>
      </c>
      <c r="W34" s="4">
        <v>2561</v>
      </c>
      <c r="X34" s="5">
        <v>1136</v>
      </c>
      <c r="Y34" s="5">
        <v>1425</v>
      </c>
      <c r="Z34" s="4">
        <v>3346</v>
      </c>
      <c r="AA34" s="5">
        <v>1434</v>
      </c>
      <c r="AB34" s="5">
        <v>1912</v>
      </c>
      <c r="AC34" s="4">
        <v>138</v>
      </c>
      <c r="AD34" s="5">
        <v>70</v>
      </c>
      <c r="AE34" s="5">
        <v>68</v>
      </c>
      <c r="AF34" s="4">
        <v>195</v>
      </c>
      <c r="AG34" s="5">
        <v>94</v>
      </c>
      <c r="AH34" s="5">
        <v>101</v>
      </c>
      <c r="AI34" s="4">
        <v>231</v>
      </c>
      <c r="AJ34" s="5">
        <v>122</v>
      </c>
      <c r="AK34" s="5">
        <v>109</v>
      </c>
      <c r="AL34" s="4">
        <v>1918</v>
      </c>
      <c r="AM34" s="5">
        <v>922</v>
      </c>
      <c r="AN34" s="5">
        <v>996</v>
      </c>
      <c r="AO34" s="4">
        <v>2738</v>
      </c>
      <c r="AP34" s="5">
        <v>1284</v>
      </c>
      <c r="AQ34" s="5">
        <v>1454</v>
      </c>
      <c r="AR34" s="4">
        <v>3859</v>
      </c>
      <c r="AS34" s="5">
        <v>1765</v>
      </c>
      <c r="AT34" s="5">
        <v>2094</v>
      </c>
      <c r="AU34" s="4"/>
      <c r="AV34" s="5"/>
      <c r="AW34" s="5"/>
      <c r="AX34" s="5"/>
      <c r="AY34" s="5"/>
      <c r="AZ34" s="5"/>
      <c r="BA34" s="5"/>
      <c r="BB34" s="5"/>
      <c r="BC34" s="5"/>
    </row>
    <row r="35" spans="1:55" x14ac:dyDescent="0.25">
      <c r="A35" s="20" t="s">
        <v>54</v>
      </c>
      <c r="B35" s="16">
        <f t="shared" si="1"/>
        <v>5578</v>
      </c>
      <c r="C35" s="17">
        <f t="shared" si="2"/>
        <v>2432</v>
      </c>
      <c r="D35" s="17">
        <f t="shared" si="3"/>
        <v>3146</v>
      </c>
      <c r="E35" s="16">
        <f t="shared" si="4"/>
        <v>7106</v>
      </c>
      <c r="F35" s="17">
        <f t="shared" si="5"/>
        <v>3135</v>
      </c>
      <c r="G35" s="17">
        <f t="shared" si="6"/>
        <v>3971</v>
      </c>
      <c r="H35" s="16">
        <f t="shared" si="7"/>
        <v>9604</v>
      </c>
      <c r="I35" s="17">
        <f t="shared" si="8"/>
        <v>4249</v>
      </c>
      <c r="J35" s="17">
        <f t="shared" si="9"/>
        <v>5355</v>
      </c>
      <c r="K35" s="4">
        <v>2676</v>
      </c>
      <c r="L35" s="5">
        <v>1206</v>
      </c>
      <c r="M35" s="5">
        <v>1470</v>
      </c>
      <c r="N35" s="4">
        <v>3331</v>
      </c>
      <c r="O35" s="5">
        <v>1466</v>
      </c>
      <c r="P35" s="5">
        <v>1865</v>
      </c>
      <c r="Q35" s="4">
        <v>4520</v>
      </c>
      <c r="R35" s="5">
        <v>1984</v>
      </c>
      <c r="S35" s="5">
        <v>2536</v>
      </c>
      <c r="T35" s="4">
        <v>1600</v>
      </c>
      <c r="U35" s="5">
        <v>664</v>
      </c>
      <c r="V35" s="5">
        <v>936</v>
      </c>
      <c r="W35" s="4">
        <v>1884</v>
      </c>
      <c r="X35" s="5">
        <v>777</v>
      </c>
      <c r="Y35" s="5">
        <v>1107</v>
      </c>
      <c r="Z35" s="4">
        <v>2381</v>
      </c>
      <c r="AA35" s="5">
        <v>1022</v>
      </c>
      <c r="AB35" s="5">
        <v>1359</v>
      </c>
      <c r="AC35" s="4">
        <v>98</v>
      </c>
      <c r="AD35" s="5">
        <v>47</v>
      </c>
      <c r="AE35" s="5">
        <v>51</v>
      </c>
      <c r="AF35" s="4">
        <v>123</v>
      </c>
      <c r="AG35" s="5">
        <v>61</v>
      </c>
      <c r="AH35" s="5">
        <v>62</v>
      </c>
      <c r="AI35" s="4">
        <v>174</v>
      </c>
      <c r="AJ35" s="5">
        <v>82</v>
      </c>
      <c r="AK35" s="5">
        <v>92</v>
      </c>
      <c r="AL35" s="4">
        <v>1204</v>
      </c>
      <c r="AM35" s="5">
        <v>515</v>
      </c>
      <c r="AN35" s="5">
        <v>689</v>
      </c>
      <c r="AO35" s="4">
        <v>1768</v>
      </c>
      <c r="AP35" s="5">
        <v>831</v>
      </c>
      <c r="AQ35" s="5">
        <v>937</v>
      </c>
      <c r="AR35" s="4">
        <v>2529</v>
      </c>
      <c r="AS35" s="5">
        <v>1161</v>
      </c>
      <c r="AT35" s="5">
        <v>1368</v>
      </c>
      <c r="AU35" s="4"/>
      <c r="AV35" s="5"/>
      <c r="AW35" s="5"/>
      <c r="AX35" s="5"/>
      <c r="AY35" s="5"/>
      <c r="AZ35" s="5"/>
      <c r="BA35" s="5"/>
      <c r="BB35" s="5"/>
      <c r="BC35" s="5"/>
    </row>
    <row r="36" spans="1:55" x14ac:dyDescent="0.25">
      <c r="A36" s="20" t="s">
        <v>55</v>
      </c>
      <c r="B36" s="16">
        <f t="shared" si="1"/>
        <v>4135</v>
      </c>
      <c r="C36" s="17">
        <f t="shared" si="2"/>
        <v>1830</v>
      </c>
      <c r="D36" s="17">
        <f t="shared" si="3"/>
        <v>2305</v>
      </c>
      <c r="E36" s="16">
        <f t="shared" si="4"/>
        <v>4989</v>
      </c>
      <c r="F36" s="17">
        <f t="shared" si="5"/>
        <v>2105</v>
      </c>
      <c r="G36" s="17">
        <f t="shared" si="6"/>
        <v>2884</v>
      </c>
      <c r="H36" s="16">
        <f t="shared" si="7"/>
        <v>6414</v>
      </c>
      <c r="I36" s="17">
        <f t="shared" si="8"/>
        <v>2735</v>
      </c>
      <c r="J36" s="17">
        <f t="shared" si="9"/>
        <v>3679</v>
      </c>
      <c r="K36" s="4">
        <v>1911</v>
      </c>
      <c r="L36" s="5">
        <v>898</v>
      </c>
      <c r="M36" s="5">
        <v>1013</v>
      </c>
      <c r="N36" s="4">
        <v>2386</v>
      </c>
      <c r="O36" s="5">
        <v>1047</v>
      </c>
      <c r="P36" s="5">
        <v>1339</v>
      </c>
      <c r="Q36" s="4">
        <v>3041</v>
      </c>
      <c r="R36" s="5">
        <v>1294</v>
      </c>
      <c r="S36" s="5">
        <v>1747</v>
      </c>
      <c r="T36" s="4">
        <v>1347</v>
      </c>
      <c r="U36" s="5">
        <v>518</v>
      </c>
      <c r="V36" s="5">
        <v>829</v>
      </c>
      <c r="W36" s="4">
        <v>1438</v>
      </c>
      <c r="X36" s="5">
        <v>572</v>
      </c>
      <c r="Y36" s="5">
        <v>866</v>
      </c>
      <c r="Z36" s="4">
        <v>1693</v>
      </c>
      <c r="AA36" s="5">
        <v>672</v>
      </c>
      <c r="AB36" s="5">
        <v>1021</v>
      </c>
      <c r="AC36" s="4">
        <v>93</v>
      </c>
      <c r="AD36" s="5">
        <v>42</v>
      </c>
      <c r="AE36" s="5">
        <v>51</v>
      </c>
      <c r="AF36" s="4">
        <v>85</v>
      </c>
      <c r="AG36" s="5">
        <v>40</v>
      </c>
      <c r="AH36" s="5">
        <v>45</v>
      </c>
      <c r="AI36" s="4">
        <v>106</v>
      </c>
      <c r="AJ36" s="5">
        <v>51</v>
      </c>
      <c r="AK36" s="5">
        <v>55</v>
      </c>
      <c r="AL36" s="4">
        <v>784</v>
      </c>
      <c r="AM36" s="5">
        <v>372</v>
      </c>
      <c r="AN36" s="5">
        <v>412</v>
      </c>
      <c r="AO36" s="4">
        <v>1080</v>
      </c>
      <c r="AP36" s="5">
        <v>446</v>
      </c>
      <c r="AQ36" s="5">
        <v>634</v>
      </c>
      <c r="AR36" s="4">
        <v>1574</v>
      </c>
      <c r="AS36" s="5">
        <v>718</v>
      </c>
      <c r="AT36" s="5">
        <v>856</v>
      </c>
      <c r="AU36" s="4"/>
      <c r="AV36" s="5"/>
      <c r="AW36" s="5"/>
      <c r="AX36" s="5"/>
      <c r="AY36" s="5"/>
      <c r="AZ36" s="5"/>
      <c r="BA36" s="5"/>
      <c r="BB36" s="5"/>
      <c r="BC36" s="5"/>
    </row>
    <row r="37" spans="1:55" x14ac:dyDescent="0.25">
      <c r="A37" s="20" t="s">
        <v>56</v>
      </c>
      <c r="B37" s="16">
        <f t="shared" si="1"/>
        <v>2499</v>
      </c>
      <c r="C37" s="17">
        <f t="shared" si="2"/>
        <v>1114</v>
      </c>
      <c r="D37" s="17">
        <f t="shared" si="3"/>
        <v>1385</v>
      </c>
      <c r="E37" s="16">
        <f t="shared" si="4"/>
        <v>3533</v>
      </c>
      <c r="F37" s="17">
        <f t="shared" si="5"/>
        <v>1494</v>
      </c>
      <c r="G37" s="17">
        <f t="shared" si="6"/>
        <v>2039</v>
      </c>
      <c r="H37" s="16">
        <f t="shared" si="7"/>
        <v>4299</v>
      </c>
      <c r="I37" s="17">
        <f t="shared" si="8"/>
        <v>1733</v>
      </c>
      <c r="J37" s="17">
        <f t="shared" si="9"/>
        <v>2566</v>
      </c>
      <c r="K37" s="4">
        <v>1105</v>
      </c>
      <c r="L37" s="5">
        <v>499</v>
      </c>
      <c r="M37" s="5">
        <v>606</v>
      </c>
      <c r="N37" s="4">
        <v>1616</v>
      </c>
      <c r="O37" s="5">
        <v>736</v>
      </c>
      <c r="P37" s="5">
        <v>880</v>
      </c>
      <c r="Q37" s="4">
        <v>2061</v>
      </c>
      <c r="R37" s="5">
        <v>870</v>
      </c>
      <c r="S37" s="5">
        <v>1191</v>
      </c>
      <c r="T37" s="4">
        <v>881</v>
      </c>
      <c r="U37" s="5">
        <v>383</v>
      </c>
      <c r="V37" s="5">
        <v>498</v>
      </c>
      <c r="W37" s="4">
        <v>1163</v>
      </c>
      <c r="X37" s="5">
        <v>420</v>
      </c>
      <c r="Y37" s="5">
        <v>743</v>
      </c>
      <c r="Z37" s="4">
        <v>1241</v>
      </c>
      <c r="AA37" s="5">
        <v>467</v>
      </c>
      <c r="AB37" s="5">
        <v>774</v>
      </c>
      <c r="AC37" s="4">
        <v>46</v>
      </c>
      <c r="AD37" s="5">
        <v>25</v>
      </c>
      <c r="AE37" s="5">
        <v>21</v>
      </c>
      <c r="AF37" s="4">
        <v>78</v>
      </c>
      <c r="AG37" s="5">
        <v>34</v>
      </c>
      <c r="AH37" s="5">
        <v>44</v>
      </c>
      <c r="AI37" s="4">
        <v>70</v>
      </c>
      <c r="AJ37" s="5">
        <v>32</v>
      </c>
      <c r="AK37" s="5">
        <v>38</v>
      </c>
      <c r="AL37" s="4">
        <v>467</v>
      </c>
      <c r="AM37" s="5">
        <v>207</v>
      </c>
      <c r="AN37" s="5">
        <v>260</v>
      </c>
      <c r="AO37" s="4">
        <v>676</v>
      </c>
      <c r="AP37" s="5">
        <v>304</v>
      </c>
      <c r="AQ37" s="5">
        <v>372</v>
      </c>
      <c r="AR37" s="4">
        <v>927</v>
      </c>
      <c r="AS37" s="5">
        <v>364</v>
      </c>
      <c r="AT37" s="5">
        <v>563</v>
      </c>
      <c r="AU37" s="4"/>
      <c r="AV37" s="5"/>
      <c r="AW37" s="5"/>
      <c r="AX37" s="5"/>
      <c r="AY37" s="5"/>
      <c r="AZ37" s="5"/>
      <c r="BA37" s="5"/>
      <c r="BB37" s="5"/>
      <c r="BC37" s="5"/>
    </row>
    <row r="38" spans="1:55" x14ac:dyDescent="0.25">
      <c r="A38" s="20" t="s">
        <v>57</v>
      </c>
      <c r="B38" s="16">
        <f t="shared" si="1"/>
        <v>1379</v>
      </c>
      <c r="C38" s="17">
        <f t="shared" si="2"/>
        <v>529</v>
      </c>
      <c r="D38" s="17">
        <f t="shared" si="3"/>
        <v>850</v>
      </c>
      <c r="E38" s="16">
        <f t="shared" si="4"/>
        <v>1813</v>
      </c>
      <c r="F38" s="17">
        <f t="shared" si="5"/>
        <v>767</v>
      </c>
      <c r="G38" s="17">
        <f t="shared" si="6"/>
        <v>1046</v>
      </c>
      <c r="H38" s="16">
        <f t="shared" si="7"/>
        <v>2787</v>
      </c>
      <c r="I38" s="17">
        <f t="shared" si="8"/>
        <v>1109</v>
      </c>
      <c r="J38" s="17">
        <f t="shared" si="9"/>
        <v>1678</v>
      </c>
      <c r="K38" s="4">
        <v>528</v>
      </c>
      <c r="L38" s="5">
        <v>227</v>
      </c>
      <c r="M38" s="5">
        <v>301</v>
      </c>
      <c r="N38" s="4">
        <v>850</v>
      </c>
      <c r="O38" s="5">
        <v>363</v>
      </c>
      <c r="P38" s="5">
        <v>487</v>
      </c>
      <c r="Q38" s="4">
        <v>1268</v>
      </c>
      <c r="R38" s="5">
        <v>551</v>
      </c>
      <c r="S38" s="5">
        <v>717</v>
      </c>
      <c r="T38" s="4">
        <v>524</v>
      </c>
      <c r="U38" s="5">
        <v>175</v>
      </c>
      <c r="V38" s="5">
        <v>349</v>
      </c>
      <c r="W38" s="4">
        <v>722</v>
      </c>
      <c r="X38" s="5">
        <v>298</v>
      </c>
      <c r="Y38" s="5">
        <v>424</v>
      </c>
      <c r="Z38" s="4">
        <v>926</v>
      </c>
      <c r="AA38" s="5">
        <v>310</v>
      </c>
      <c r="AB38" s="5">
        <v>616</v>
      </c>
      <c r="AC38" s="4">
        <v>27</v>
      </c>
      <c r="AD38" s="5">
        <v>15</v>
      </c>
      <c r="AE38" s="5">
        <v>12</v>
      </c>
      <c r="AF38" s="4">
        <v>21</v>
      </c>
      <c r="AG38" s="5">
        <v>11</v>
      </c>
      <c r="AH38" s="5">
        <v>10</v>
      </c>
      <c r="AI38" s="4">
        <v>59</v>
      </c>
      <c r="AJ38" s="5">
        <v>24</v>
      </c>
      <c r="AK38" s="5">
        <v>35</v>
      </c>
      <c r="AL38" s="4">
        <v>300</v>
      </c>
      <c r="AM38" s="5">
        <v>112</v>
      </c>
      <c r="AN38" s="5">
        <v>188</v>
      </c>
      <c r="AO38" s="4">
        <v>220</v>
      </c>
      <c r="AP38" s="5">
        <v>95</v>
      </c>
      <c r="AQ38" s="5">
        <v>125</v>
      </c>
      <c r="AR38" s="4">
        <v>534</v>
      </c>
      <c r="AS38" s="5">
        <v>224</v>
      </c>
      <c r="AT38" s="5">
        <v>310</v>
      </c>
      <c r="AU38" s="4"/>
      <c r="AV38" s="5"/>
      <c r="AW38" s="5"/>
      <c r="AX38" s="5"/>
      <c r="AY38" s="5"/>
      <c r="AZ38" s="5"/>
      <c r="BA38" s="5"/>
      <c r="BB38" s="5"/>
      <c r="BC38" s="5"/>
    </row>
    <row r="39" spans="1:55" x14ac:dyDescent="0.25">
      <c r="A39" s="21" t="s">
        <v>58</v>
      </c>
      <c r="B39" s="16">
        <f t="shared" si="1"/>
        <v>1081</v>
      </c>
      <c r="C39" s="17">
        <f t="shared" si="2"/>
        <v>398</v>
      </c>
      <c r="D39" s="17">
        <f t="shared" si="3"/>
        <v>683</v>
      </c>
      <c r="E39" s="16">
        <f t="shared" si="4"/>
        <v>1213</v>
      </c>
      <c r="F39" s="17">
        <f t="shared" si="5"/>
        <v>424</v>
      </c>
      <c r="G39" s="17">
        <f t="shared" si="6"/>
        <v>789</v>
      </c>
      <c r="H39" s="16">
        <f t="shared" si="7"/>
        <v>1649</v>
      </c>
      <c r="I39" s="17">
        <f t="shared" si="8"/>
        <v>613</v>
      </c>
      <c r="J39" s="17">
        <f t="shared" si="9"/>
        <v>1036</v>
      </c>
      <c r="K39" s="4">
        <v>403</v>
      </c>
      <c r="L39" s="5">
        <v>144</v>
      </c>
      <c r="M39" s="5">
        <v>259</v>
      </c>
      <c r="N39" s="4">
        <v>476</v>
      </c>
      <c r="O39" s="5">
        <v>173</v>
      </c>
      <c r="P39" s="5">
        <v>303</v>
      </c>
      <c r="Q39" s="4">
        <v>766</v>
      </c>
      <c r="R39" s="5">
        <v>285</v>
      </c>
      <c r="S39" s="5">
        <v>481</v>
      </c>
      <c r="T39" s="4">
        <v>411</v>
      </c>
      <c r="U39" s="5">
        <v>166</v>
      </c>
      <c r="V39" s="5">
        <v>245</v>
      </c>
      <c r="W39" s="4">
        <v>540</v>
      </c>
      <c r="X39" s="5">
        <v>174</v>
      </c>
      <c r="Y39" s="5">
        <v>366</v>
      </c>
      <c r="Z39" s="4">
        <v>719</v>
      </c>
      <c r="AA39" s="5">
        <v>258</v>
      </c>
      <c r="AB39" s="5">
        <v>461</v>
      </c>
      <c r="AC39" s="4">
        <v>10</v>
      </c>
      <c r="AD39" s="5">
        <v>4</v>
      </c>
      <c r="AE39" s="5">
        <v>6</v>
      </c>
      <c r="AF39" s="4">
        <v>15</v>
      </c>
      <c r="AG39" s="5">
        <v>8</v>
      </c>
      <c r="AH39" s="5">
        <v>7</v>
      </c>
      <c r="AI39" s="4">
        <v>19</v>
      </c>
      <c r="AJ39" s="5">
        <v>10</v>
      </c>
      <c r="AK39" s="5">
        <v>9</v>
      </c>
      <c r="AL39" s="4">
        <v>257</v>
      </c>
      <c r="AM39" s="5">
        <v>84</v>
      </c>
      <c r="AN39" s="5">
        <v>173</v>
      </c>
      <c r="AO39" s="4">
        <v>182</v>
      </c>
      <c r="AP39" s="5">
        <v>69</v>
      </c>
      <c r="AQ39" s="5">
        <v>113</v>
      </c>
      <c r="AR39" s="4">
        <v>145</v>
      </c>
      <c r="AS39" s="5">
        <v>60</v>
      </c>
      <c r="AT39" s="5">
        <v>85</v>
      </c>
      <c r="AU39" s="4"/>
      <c r="AV39" s="5"/>
      <c r="AW39" s="5"/>
      <c r="AX39" s="5"/>
      <c r="AY39" s="5"/>
      <c r="AZ39" s="5"/>
      <c r="BA39" s="5"/>
      <c r="BB39" s="5"/>
      <c r="BC39" s="5"/>
    </row>
    <row r="40" spans="1:55" x14ac:dyDescent="0.25">
      <c r="A40" s="22" t="s">
        <v>42</v>
      </c>
      <c r="B40" s="18">
        <f t="shared" si="1"/>
        <v>338691</v>
      </c>
      <c r="C40" s="19">
        <f t="shared" si="2"/>
        <v>163481</v>
      </c>
      <c r="D40" s="19">
        <f t="shared" si="3"/>
        <v>175210</v>
      </c>
      <c r="E40" s="18">
        <f t="shared" si="4"/>
        <v>347712</v>
      </c>
      <c r="F40" s="19">
        <f t="shared" si="5"/>
        <v>167958</v>
      </c>
      <c r="G40" s="19">
        <f t="shared" si="6"/>
        <v>179754</v>
      </c>
      <c r="H40" s="18">
        <f t="shared" si="7"/>
        <v>355006</v>
      </c>
      <c r="I40" s="19">
        <f t="shared" si="8"/>
        <v>171547</v>
      </c>
      <c r="J40" s="19">
        <f t="shared" si="9"/>
        <v>183459</v>
      </c>
      <c r="K40" s="6">
        <v>176130</v>
      </c>
      <c r="L40" s="7">
        <v>85786</v>
      </c>
      <c r="M40" s="7">
        <v>90344</v>
      </c>
      <c r="N40" s="6">
        <v>186090</v>
      </c>
      <c r="O40" s="7">
        <v>90702</v>
      </c>
      <c r="P40" s="7">
        <v>95388</v>
      </c>
      <c r="Q40" s="6">
        <v>196086</v>
      </c>
      <c r="R40" s="7">
        <v>95610</v>
      </c>
      <c r="S40" s="7">
        <v>100476</v>
      </c>
      <c r="T40" s="6">
        <v>71242</v>
      </c>
      <c r="U40" s="7">
        <v>33454</v>
      </c>
      <c r="V40" s="7">
        <v>37788</v>
      </c>
      <c r="W40" s="6">
        <v>71623</v>
      </c>
      <c r="X40" s="7">
        <v>33591</v>
      </c>
      <c r="Y40" s="7">
        <v>38032</v>
      </c>
      <c r="Z40" s="6">
        <v>71165</v>
      </c>
      <c r="AA40" s="7">
        <v>33367</v>
      </c>
      <c r="AB40" s="7">
        <v>37798</v>
      </c>
      <c r="AC40" s="6">
        <v>8948</v>
      </c>
      <c r="AD40" s="7">
        <v>4570</v>
      </c>
      <c r="AE40" s="7">
        <v>4378</v>
      </c>
      <c r="AF40" s="6">
        <v>9298</v>
      </c>
      <c r="AG40" s="7">
        <v>4735</v>
      </c>
      <c r="AH40" s="7">
        <v>4563</v>
      </c>
      <c r="AI40" s="6">
        <v>9472</v>
      </c>
      <c r="AJ40" s="7">
        <v>4810</v>
      </c>
      <c r="AK40" s="7">
        <v>4662</v>
      </c>
      <c r="AL40" s="6">
        <v>82371</v>
      </c>
      <c r="AM40" s="7">
        <v>39671</v>
      </c>
      <c r="AN40" s="7">
        <v>42700</v>
      </c>
      <c r="AO40" s="6">
        <v>80701</v>
      </c>
      <c r="AP40" s="7">
        <v>38930</v>
      </c>
      <c r="AQ40" s="7">
        <v>41771</v>
      </c>
      <c r="AR40" s="6">
        <v>78283</v>
      </c>
      <c r="AS40" s="7">
        <v>37760</v>
      </c>
      <c r="AT40" s="7">
        <v>40523</v>
      </c>
      <c r="AU40" s="38"/>
      <c r="AV40" s="9"/>
      <c r="AW40" s="9"/>
      <c r="AX40" s="9"/>
      <c r="AY40" s="9"/>
      <c r="AZ40" s="9"/>
      <c r="BA40" s="9"/>
      <c r="BB40" s="9"/>
      <c r="BC40" s="9"/>
    </row>
    <row r="41" spans="1:55" x14ac:dyDescent="0.25">
      <c r="A41" s="14" t="s">
        <v>65</v>
      </c>
      <c r="B41" s="14"/>
      <c r="C41" s="14"/>
      <c r="D41" s="14"/>
      <c r="E41" s="14"/>
      <c r="F41" s="14"/>
      <c r="G41" s="14"/>
      <c r="H41" s="14"/>
      <c r="I41" s="14"/>
      <c r="J41" s="14"/>
    </row>
    <row r="43" spans="1:55" ht="20.25" x14ac:dyDescent="0.3">
      <c r="A43" s="27" t="s">
        <v>68</v>
      </c>
    </row>
    <row r="44" spans="1:55" x14ac:dyDescent="0.25">
      <c r="A44" s="55" t="str">
        <f>A3</f>
        <v>VI Região Norte</v>
      </c>
      <c r="B44" s="56"/>
      <c r="C44" s="56"/>
      <c r="D44" s="56"/>
      <c r="E44" s="56"/>
      <c r="F44" s="56"/>
      <c r="G44" s="56"/>
      <c r="H44" s="56"/>
      <c r="I44" s="56"/>
      <c r="J44" s="57"/>
    </row>
    <row r="45" spans="1:55" ht="18" customHeight="1" x14ac:dyDescent="0.25">
      <c r="B45" s="62" t="s">
        <v>77</v>
      </c>
      <c r="C45" t="s">
        <v>69</v>
      </c>
      <c r="F45" t="s">
        <v>70</v>
      </c>
      <c r="I45" s="58" t="s">
        <v>71</v>
      </c>
      <c r="J45" s="58"/>
    </row>
    <row r="46" spans="1:55" x14ac:dyDescent="0.25">
      <c r="B46" s="62"/>
      <c r="C46" s="28" t="s">
        <v>72</v>
      </c>
      <c r="D46" s="28" t="s">
        <v>73</v>
      </c>
      <c r="E46" s="28" t="s">
        <v>74</v>
      </c>
      <c r="F46" s="28" t="s">
        <v>42</v>
      </c>
      <c r="G46" s="28" t="s">
        <v>75</v>
      </c>
      <c r="H46" s="28" t="s">
        <v>76</v>
      </c>
      <c r="I46" s="59"/>
      <c r="J46" s="59"/>
    </row>
    <row r="47" spans="1:55" x14ac:dyDescent="0.25">
      <c r="A47">
        <v>2010</v>
      </c>
      <c r="C47" s="29">
        <f>SUM(B6:B20)/B40</f>
        <v>0.27347936614790475</v>
      </c>
      <c r="D47" s="29">
        <f>SUM(B21:B33)/B40</f>
        <v>0.66053423326867267</v>
      </c>
      <c r="E47" s="29">
        <f>SUM(B34:B39)/B40</f>
        <v>6.5986400583422644E-2</v>
      </c>
      <c r="F47" s="29">
        <f>(SUM(B6:B20)+SUM(B34:B39))/SUM(B21:B33)</f>
        <v>0.51392607624811704</v>
      </c>
      <c r="G47" s="29">
        <f>SUM(B6:B20)/SUM(B21:B33)</f>
        <v>0.41402754372711953</v>
      </c>
      <c r="H47" s="29">
        <f>SUM(B34:B39)/SUM(B21:B33)</f>
        <v>9.9898532520997507E-2</v>
      </c>
      <c r="I47" s="60">
        <f>SUM(B34:B39)/SUM(B6:B20)</f>
        <v>0.24128475033738192</v>
      </c>
      <c r="J47" s="60"/>
    </row>
    <row r="48" spans="1:55" x14ac:dyDescent="0.25">
      <c r="A48">
        <v>2015</v>
      </c>
      <c r="B48" s="35">
        <f>(((E40/B40)^(1/5))-1)*100</f>
        <v>0.52711164369225738</v>
      </c>
      <c r="C48" s="29">
        <f>SUM(E6:E20)/E40</f>
        <v>0.23821438431805633</v>
      </c>
      <c r="D48" s="29">
        <f>SUM(E21:E33)/E40</f>
        <v>0.67863634272041229</v>
      </c>
      <c r="E48" s="29">
        <f>SUM(E34:E39)/E40</f>
        <v>8.3149272961531379E-2</v>
      </c>
      <c r="F48" s="29">
        <f>(SUM(E6:E20)+SUM(E34:E39))/SUM(E21:E33)</f>
        <v>0.47354324702292666</v>
      </c>
      <c r="G48" s="29">
        <f>SUM(E6:E20)/SUM(E21:E33)</f>
        <v>0.35101919735559606</v>
      </c>
      <c r="H48" s="29">
        <f>SUM(E34:E39)/SUM(E21:E33)</f>
        <v>0.12252404966733059</v>
      </c>
      <c r="I48" s="60">
        <f>SUM(E34:E39)/SUM(E6:E20)</f>
        <v>0.34905227574550285</v>
      </c>
      <c r="J48" s="60"/>
    </row>
    <row r="49" spans="1:11" x14ac:dyDescent="0.25">
      <c r="A49">
        <v>2020</v>
      </c>
      <c r="B49" s="35">
        <f>(((H40/E40)^(1/5))-1)*100</f>
        <v>0.41606595725909301</v>
      </c>
      <c r="C49" s="29">
        <f>SUM(H6:H20)/H40</f>
        <v>0.2105879900621398</v>
      </c>
      <c r="D49" s="29">
        <f>SUM(H21:H33)/H40</f>
        <v>0.67975752522492583</v>
      </c>
      <c r="E49" s="29">
        <f>SUM(H34:H39)/H40</f>
        <v>0.10965448471293443</v>
      </c>
      <c r="F49" s="29">
        <f>(SUM(H6:H20)+SUM(H34:H39))/SUM(H21:H33)</f>
        <v>0.47111280550974233</v>
      </c>
      <c r="G49" s="29">
        <f>SUM(H6:H20)/SUM(H21:H33)</f>
        <v>0.3097986888669722</v>
      </c>
      <c r="H49" s="29">
        <f>SUM(H34:H39)/SUM(H21:H33)</f>
        <v>0.16131411664277012</v>
      </c>
      <c r="I49" s="60">
        <f>SUM(H34:H39)/SUM(H6:H20)</f>
        <v>0.52070626003210274</v>
      </c>
      <c r="J49" s="60"/>
    </row>
    <row r="51" spans="1:11" ht="15" customHeight="1" x14ac:dyDescent="0.25">
      <c r="A51" s="64" t="s">
        <v>86</v>
      </c>
      <c r="B51" s="64"/>
      <c r="C51" s="64"/>
      <c r="D51" s="64"/>
      <c r="E51" s="64"/>
      <c r="F51" s="64"/>
      <c r="G51" s="64"/>
      <c r="H51" s="64"/>
      <c r="I51" s="64"/>
    </row>
    <row r="52" spans="1:11" x14ac:dyDescent="0.25">
      <c r="A52" s="64"/>
      <c r="B52" s="64"/>
      <c r="C52" s="64"/>
      <c r="D52" s="64"/>
      <c r="E52" s="64"/>
      <c r="F52" s="64"/>
      <c r="G52" s="64"/>
      <c r="H52" s="64"/>
      <c r="I52" s="64"/>
    </row>
    <row r="53" spans="1:11" x14ac:dyDescent="0.25">
      <c r="A53" s="64"/>
      <c r="B53" s="64"/>
      <c r="C53" s="64"/>
      <c r="D53" s="64"/>
      <c r="E53" s="64"/>
      <c r="F53" s="64"/>
      <c r="G53" s="64"/>
      <c r="H53" s="64"/>
      <c r="I53" s="64"/>
    </row>
    <row r="54" spans="1:11" x14ac:dyDescent="0.25">
      <c r="A54" s="64"/>
      <c r="B54" s="64"/>
      <c r="C54" s="64"/>
      <c r="D54" s="64"/>
      <c r="E54" s="64"/>
      <c r="F54" s="64"/>
      <c r="G54" s="64"/>
      <c r="H54" s="64"/>
      <c r="I54" s="64"/>
    </row>
    <row r="55" spans="1:11" x14ac:dyDescent="0.25">
      <c r="A55" s="64"/>
      <c r="B55" s="64"/>
      <c r="C55" s="64"/>
      <c r="D55" s="64"/>
      <c r="E55" s="64"/>
      <c r="F55" s="64"/>
      <c r="G55" s="64"/>
      <c r="H55" s="64"/>
      <c r="I55" s="64"/>
    </row>
    <row r="58" spans="1:11" ht="20.25" x14ac:dyDescent="0.3">
      <c r="A58" s="27" t="s">
        <v>78</v>
      </c>
    </row>
    <row r="59" spans="1:11" x14ac:dyDescent="0.25">
      <c r="A59" s="55" t="str">
        <f>A3</f>
        <v>VI Região Norte</v>
      </c>
      <c r="B59" s="56"/>
      <c r="C59" s="56"/>
      <c r="D59" s="56"/>
      <c r="E59" s="56"/>
      <c r="F59" s="56"/>
      <c r="G59" s="56"/>
      <c r="H59" s="56"/>
      <c r="I59" s="56"/>
      <c r="J59" s="57"/>
      <c r="K59" s="63" t="s">
        <v>83</v>
      </c>
    </row>
    <row r="60" spans="1:11" x14ac:dyDescent="0.25">
      <c r="A60" s="50" t="s">
        <v>41</v>
      </c>
      <c r="B60" s="52">
        <v>2010</v>
      </c>
      <c r="C60" s="53"/>
      <c r="D60" s="54"/>
      <c r="E60" s="52">
        <v>2015</v>
      </c>
      <c r="F60" s="53"/>
      <c r="G60" s="54"/>
      <c r="H60" s="52">
        <v>2020</v>
      </c>
      <c r="I60" s="53"/>
      <c r="J60" s="54"/>
      <c r="K60" s="63"/>
    </row>
    <row r="61" spans="1:11" x14ac:dyDescent="0.25">
      <c r="A61" s="51"/>
      <c r="B61" s="15" t="s">
        <v>42</v>
      </c>
      <c r="C61" s="15" t="s">
        <v>43</v>
      </c>
      <c r="D61" s="15" t="s">
        <v>44</v>
      </c>
      <c r="E61" s="15" t="s">
        <v>42</v>
      </c>
      <c r="F61" s="15" t="s">
        <v>43</v>
      </c>
      <c r="G61" s="15" t="s">
        <v>44</v>
      </c>
      <c r="H61" s="15" t="s">
        <v>42</v>
      </c>
      <c r="I61" s="15" t="s">
        <v>43</v>
      </c>
      <c r="J61" s="15" t="s">
        <v>44</v>
      </c>
      <c r="K61" s="63"/>
    </row>
    <row r="62" spans="1:11" x14ac:dyDescent="0.25">
      <c r="A62" s="31" t="s">
        <v>79</v>
      </c>
      <c r="B62" s="32">
        <f>SUM(B6:B10)/$B$40</f>
        <v>8.6955366395918401E-2</v>
      </c>
      <c r="C62" s="32">
        <f>SUM(C6:C10)/$B$40*-1</f>
        <v>-4.4506644699741062E-2</v>
      </c>
      <c r="D62" s="32">
        <f t="shared" ref="D62" si="10">SUM(D6:D10)/$B$40</f>
        <v>4.244872169617734E-2</v>
      </c>
      <c r="E62" s="32">
        <f>SUM(E6:E10)/$E$40</f>
        <v>7.2108526596723732E-2</v>
      </c>
      <c r="F62" s="32">
        <f>SUM(F6:F10)/$E$40*-1</f>
        <v>-3.7007638505429784E-2</v>
      </c>
      <c r="G62" s="32">
        <f t="shared" ref="G62" si="11">SUM(G6:G10)/$E$40</f>
        <v>3.5100888091293941E-2</v>
      </c>
      <c r="H62" s="32">
        <f>SUM(H6:H10)/$H$40</f>
        <v>6.7367875472527219E-2</v>
      </c>
      <c r="I62" s="32">
        <f>SUM(I6:I10)/$H$40*-1</f>
        <v>-3.5002225314501728E-2</v>
      </c>
      <c r="J62" s="32">
        <f t="shared" ref="J62" si="12">SUM(J6:J10)/$H$40</f>
        <v>3.2365650158025498E-2</v>
      </c>
      <c r="K62">
        <v>0</v>
      </c>
    </row>
    <row r="63" spans="1:11" x14ac:dyDescent="0.25">
      <c r="A63" s="31" t="s">
        <v>80</v>
      </c>
      <c r="B63" s="32">
        <f>SUM(B11:B15)/$B$40</f>
        <v>9.2742352173515091E-2</v>
      </c>
      <c r="C63" s="32">
        <f>SUM(C11:C15)/$B$40*-1</f>
        <v>-4.7163934087413012E-2</v>
      </c>
      <c r="D63" s="32">
        <f t="shared" ref="D63" si="13">SUM(D11:D15)/$B$40</f>
        <v>4.5578418086102079E-2</v>
      </c>
      <c r="E63" s="32">
        <f>SUM(E11:E15)/$E$40</f>
        <v>7.6632385422418556E-2</v>
      </c>
      <c r="F63" s="32">
        <f>SUM(F11:F15)/$E$40*-1</f>
        <v>-3.9268129946622495E-2</v>
      </c>
      <c r="G63" s="32">
        <f t="shared" ref="G63" si="14">SUM(G11:G15)/$E$40</f>
        <v>3.7364255475796061E-2</v>
      </c>
      <c r="H63" s="32">
        <f>SUM(H11:H15)/$H$40</f>
        <v>6.7435479963718917E-2</v>
      </c>
      <c r="I63" s="32">
        <f>SUM(I11:I15)/$H$40*-1</f>
        <v>-3.4633217466747038E-2</v>
      </c>
      <c r="J63" s="32">
        <f t="shared" ref="J63" si="15">SUM(J11:J15)/$H$40</f>
        <v>3.2802262496971879E-2</v>
      </c>
      <c r="K63">
        <v>5</v>
      </c>
    </row>
    <row r="64" spans="1:11" x14ac:dyDescent="0.25">
      <c r="A64" s="31" t="s">
        <v>81</v>
      </c>
      <c r="B64" s="32">
        <f>SUM(B16:B20)/$B$40</f>
        <v>9.3781647578471225E-2</v>
      </c>
      <c r="C64" s="32">
        <f>SUM(C16:C20)/$B$40*-1</f>
        <v>-4.7854829328207719E-2</v>
      </c>
      <c r="D64" s="32">
        <f t="shared" ref="D64" si="16">SUM(D16:D20)/$B$40</f>
        <v>4.5926818250263512E-2</v>
      </c>
      <c r="E64" s="32">
        <f>SUM(E16:E20)/$E$40</f>
        <v>8.9473472298914045E-2</v>
      </c>
      <c r="F64" s="32">
        <f>SUM(F16:F20)/$E$40*-1</f>
        <v>-4.5356501932633901E-2</v>
      </c>
      <c r="G64" s="32">
        <f t="shared" ref="G64" si="17">SUM(G16:G20)/$E$40</f>
        <v>4.4116970366280137E-2</v>
      </c>
      <c r="H64" s="32">
        <f>SUM(H16:H20)/$H$40</f>
        <v>7.5784634625893646E-2</v>
      </c>
      <c r="I64" s="32">
        <f>SUM(I16:I20)/$H$40*-1</f>
        <v>-3.8728922891444091E-2</v>
      </c>
      <c r="J64" s="32">
        <f t="shared" ref="J64" si="18">SUM(J16:J20)/$H$40</f>
        <v>3.7055711734449562E-2</v>
      </c>
      <c r="K64">
        <v>10</v>
      </c>
    </row>
    <row r="65" spans="1:11" x14ac:dyDescent="0.25">
      <c r="A65" s="31" t="s">
        <v>82</v>
      </c>
      <c r="B65" s="32">
        <f>SUM(B21:B25)/$B$40</f>
        <v>9.0935395389898172E-2</v>
      </c>
      <c r="C65" s="32">
        <f>SUM(C21:C25)/$B$40*-1</f>
        <v>-4.4893427932835538E-2</v>
      </c>
      <c r="D65" s="32">
        <f t="shared" ref="D65" si="19">SUM(D21:D25)/$B$40</f>
        <v>4.6041967457062634E-2</v>
      </c>
      <c r="E65" s="32">
        <f>SUM(E21:E25)/$E$40</f>
        <v>9.2579491073071965E-2</v>
      </c>
      <c r="F65" s="32">
        <f>SUM(F21:F25)/$E$40*-1</f>
        <v>-4.7004417448923246E-2</v>
      </c>
      <c r="G65" s="32">
        <f t="shared" ref="G65" si="20">SUM(G21:G25)/$E$40</f>
        <v>4.5575073624148719E-2</v>
      </c>
      <c r="H65" s="32">
        <f>SUM(H21:H25)/$H$40</f>
        <v>8.6018264480036952E-2</v>
      </c>
      <c r="I65" s="32">
        <f>SUM(I21:I25)/$H$40*-1</f>
        <v>-4.3317577731080602E-2</v>
      </c>
      <c r="J65" s="32">
        <f t="shared" ref="J65" si="21">SUM(J21:J25)/$H$40</f>
        <v>4.2700686748956357E-2</v>
      </c>
      <c r="K65">
        <v>15</v>
      </c>
    </row>
    <row r="66" spans="1:11" x14ac:dyDescent="0.25">
      <c r="A66" s="31" t="s">
        <v>45</v>
      </c>
      <c r="B66" s="32">
        <f>B26/$B$40</f>
        <v>9.4738271758033135E-2</v>
      </c>
      <c r="C66" s="32">
        <f>C26/$B$40*-1</f>
        <v>-4.6304743852065747E-2</v>
      </c>
      <c r="D66" s="32">
        <f t="shared" ref="D66" si="22">D26/$B$40</f>
        <v>4.8433527905967388E-2</v>
      </c>
      <c r="E66" s="32">
        <f>E26/$E$40</f>
        <v>8.7954974231547953E-2</v>
      </c>
      <c r="F66" s="32">
        <f>F26/$E$40*-1</f>
        <v>-4.3035615681943674E-2</v>
      </c>
      <c r="G66" s="32">
        <f t="shared" ref="G66" si="23">G26/$E$40</f>
        <v>4.4919358549604271E-2</v>
      </c>
      <c r="H66" s="32">
        <f>H26/$H$40</f>
        <v>8.612812177822346E-2</v>
      </c>
      <c r="I66" s="32">
        <f>I26/$H$40*-1</f>
        <v>-4.342743502926711E-2</v>
      </c>
      <c r="J66" s="32">
        <f t="shared" ref="J66" si="24">J26/$H$40</f>
        <v>4.2700686748956357E-2</v>
      </c>
      <c r="K66">
        <v>20</v>
      </c>
    </row>
    <row r="67" spans="1:11" x14ac:dyDescent="0.25">
      <c r="A67" s="31" t="s">
        <v>46</v>
      </c>
      <c r="B67" s="32">
        <f t="shared" ref="B67:D80" si="25">B27/$B$40</f>
        <v>9.5632892518549353E-2</v>
      </c>
      <c r="C67" s="32">
        <f t="shared" ref="C67:C80" si="26">C27/$B$40*-1</f>
        <v>-4.5548892648461285E-2</v>
      </c>
      <c r="D67" s="32">
        <f t="shared" si="25"/>
        <v>5.0083999870088075E-2</v>
      </c>
      <c r="E67" s="32">
        <f t="shared" ref="E67:G80" si="27">E27/$E$40</f>
        <v>8.8547418553285476E-2</v>
      </c>
      <c r="F67" s="32">
        <f t="shared" ref="F67:F80" si="28">F27/$E$40*-1</f>
        <v>-4.3369225105834713E-2</v>
      </c>
      <c r="G67" s="32">
        <f t="shared" si="27"/>
        <v>4.5178193447450762E-2</v>
      </c>
      <c r="H67" s="32">
        <f t="shared" ref="H67:J80" si="29">H27/$H$40</f>
        <v>8.1221162459226046E-2</v>
      </c>
      <c r="I67" s="32">
        <f t="shared" ref="I67:I80" si="30">I27/$H$40*-1</f>
        <v>-3.9542993639544118E-2</v>
      </c>
      <c r="J67" s="32">
        <f t="shared" si="29"/>
        <v>4.1678168819681921E-2</v>
      </c>
      <c r="K67">
        <v>25</v>
      </c>
    </row>
    <row r="68" spans="1:11" x14ac:dyDescent="0.25">
      <c r="A68" s="31" t="s">
        <v>47</v>
      </c>
      <c r="B68" s="32">
        <f t="shared" si="25"/>
        <v>9.1029876790348727E-2</v>
      </c>
      <c r="C68" s="32">
        <f t="shared" si="26"/>
        <v>-4.2856172735620375E-2</v>
      </c>
      <c r="D68" s="32">
        <f t="shared" si="25"/>
        <v>4.8173704054728352E-2</v>
      </c>
      <c r="E68" s="32">
        <f t="shared" si="27"/>
        <v>8.8087267623780593E-2</v>
      </c>
      <c r="F68" s="32">
        <f t="shared" si="28"/>
        <v>-4.2026159580342351E-2</v>
      </c>
      <c r="G68" s="32">
        <f t="shared" si="27"/>
        <v>4.6061108043438249E-2</v>
      </c>
      <c r="H68" s="32">
        <f t="shared" si="29"/>
        <v>8.048032990991702E-2</v>
      </c>
      <c r="I68" s="32">
        <f t="shared" si="30"/>
        <v>-3.9441586902756572E-2</v>
      </c>
      <c r="J68" s="32">
        <f t="shared" si="29"/>
        <v>4.1038743007160441E-2</v>
      </c>
      <c r="K68">
        <v>30</v>
      </c>
    </row>
    <row r="69" spans="1:11" x14ac:dyDescent="0.25">
      <c r="A69" s="31" t="s">
        <v>48</v>
      </c>
      <c r="B69" s="32">
        <f t="shared" si="25"/>
        <v>8.0462722658706604E-2</v>
      </c>
      <c r="C69" s="32">
        <f t="shared" si="26"/>
        <v>-3.7352631159375357E-2</v>
      </c>
      <c r="D69" s="32">
        <f t="shared" si="25"/>
        <v>4.3110091499331246E-2</v>
      </c>
      <c r="E69" s="32">
        <f t="shared" si="27"/>
        <v>8.3523145591754097E-2</v>
      </c>
      <c r="F69" s="32">
        <f t="shared" si="28"/>
        <v>-3.9325648812810601E-2</v>
      </c>
      <c r="G69" s="32">
        <f t="shared" si="27"/>
        <v>4.4197496778943496E-2</v>
      </c>
      <c r="H69" s="32">
        <f t="shared" si="29"/>
        <v>8.1125389430037803E-2</v>
      </c>
      <c r="I69" s="32">
        <f t="shared" si="30"/>
        <v>-3.8650050985053773E-2</v>
      </c>
      <c r="J69" s="32">
        <f t="shared" si="29"/>
        <v>4.247533844498403E-2</v>
      </c>
      <c r="K69">
        <v>35</v>
      </c>
    </row>
    <row r="70" spans="1:11" x14ac:dyDescent="0.25">
      <c r="A70" s="31" t="s">
        <v>49</v>
      </c>
      <c r="B70" s="32">
        <f t="shared" si="25"/>
        <v>7.1823579605008694E-2</v>
      </c>
      <c r="C70" s="32">
        <f t="shared" si="26"/>
        <v>-3.4187504244281658E-2</v>
      </c>
      <c r="D70" s="32">
        <f t="shared" si="25"/>
        <v>3.7636075360727037E-2</v>
      </c>
      <c r="E70" s="32">
        <f t="shared" si="27"/>
        <v>7.4337382661512977E-2</v>
      </c>
      <c r="F70" s="32">
        <f t="shared" si="28"/>
        <v>-3.4491188109699984E-2</v>
      </c>
      <c r="G70" s="32">
        <f t="shared" si="27"/>
        <v>3.9846194551812993E-2</v>
      </c>
      <c r="H70" s="32">
        <f t="shared" si="29"/>
        <v>7.722968062511619E-2</v>
      </c>
      <c r="I70" s="32">
        <f t="shared" si="30"/>
        <v>-3.6255725255347794E-2</v>
      </c>
      <c r="J70" s="32">
        <f t="shared" si="29"/>
        <v>4.0973955369768396E-2</v>
      </c>
      <c r="K70">
        <v>40</v>
      </c>
    </row>
    <row r="71" spans="1:11" x14ac:dyDescent="0.25">
      <c r="A71" s="31" t="s">
        <v>50</v>
      </c>
      <c r="B71" s="32">
        <f t="shared" si="25"/>
        <v>5.895344133738422E-2</v>
      </c>
      <c r="C71" s="32">
        <f t="shared" si="26"/>
        <v>-2.7429131568302671E-2</v>
      </c>
      <c r="D71" s="32">
        <f t="shared" si="25"/>
        <v>3.1524309769081549E-2</v>
      </c>
      <c r="E71" s="32">
        <f t="shared" si="27"/>
        <v>6.7098633351739365E-2</v>
      </c>
      <c r="F71" s="32">
        <f t="shared" si="28"/>
        <v>-3.1687143383029637E-2</v>
      </c>
      <c r="G71" s="32">
        <f t="shared" si="27"/>
        <v>3.5411489968709735E-2</v>
      </c>
      <c r="H71" s="32">
        <f t="shared" si="29"/>
        <v>7.0874858453096573E-2</v>
      </c>
      <c r="I71" s="32">
        <f t="shared" si="30"/>
        <v>-3.2821980473569462E-2</v>
      </c>
      <c r="J71" s="32">
        <f t="shared" si="29"/>
        <v>3.8052877979527104E-2</v>
      </c>
      <c r="K71">
        <v>45</v>
      </c>
    </row>
    <row r="72" spans="1:11" x14ac:dyDescent="0.25">
      <c r="A72" s="31" t="s">
        <v>51</v>
      </c>
      <c r="B72" s="32">
        <f t="shared" si="25"/>
        <v>4.4863902495194737E-2</v>
      </c>
      <c r="C72" s="32">
        <f t="shared" si="26"/>
        <v>-2.0785908099122799E-2</v>
      </c>
      <c r="D72" s="32">
        <f t="shared" si="25"/>
        <v>2.4077994396071934E-2</v>
      </c>
      <c r="E72" s="32">
        <f t="shared" si="27"/>
        <v>5.4967904472667035E-2</v>
      </c>
      <c r="F72" s="32">
        <f t="shared" si="28"/>
        <v>-2.5319804896005889E-2</v>
      </c>
      <c r="G72" s="32">
        <f t="shared" si="27"/>
        <v>2.9648099576661143E-2</v>
      </c>
      <c r="H72" s="32">
        <f t="shared" si="29"/>
        <v>6.4246801462510494E-2</v>
      </c>
      <c r="I72" s="32">
        <f t="shared" si="30"/>
        <v>-3.0143152510098421E-2</v>
      </c>
      <c r="J72" s="32">
        <f t="shared" si="29"/>
        <v>3.4103648952412073E-2</v>
      </c>
      <c r="K72">
        <v>50</v>
      </c>
    </row>
    <row r="73" spans="1:11" x14ac:dyDescent="0.25">
      <c r="A73" s="31" t="s">
        <v>52</v>
      </c>
      <c r="B73" s="32">
        <f t="shared" si="25"/>
        <v>3.2094150715548983E-2</v>
      </c>
      <c r="C73" s="32">
        <f t="shared" si="26"/>
        <v>-1.4919203639895953E-2</v>
      </c>
      <c r="D73" s="32">
        <f t="shared" si="25"/>
        <v>1.7174947075653028E-2</v>
      </c>
      <c r="E73" s="32">
        <f t="shared" si="27"/>
        <v>4.1540125161052828E-2</v>
      </c>
      <c r="F73" s="32">
        <f t="shared" si="28"/>
        <v>-1.8961094238910361E-2</v>
      </c>
      <c r="G73" s="32">
        <f t="shared" si="27"/>
        <v>2.2579030922142463E-2</v>
      </c>
      <c r="H73" s="32">
        <f t="shared" si="29"/>
        <v>5.2432916626761236E-2</v>
      </c>
      <c r="I73" s="32">
        <f t="shared" si="30"/>
        <v>-2.3892553928665995E-2</v>
      </c>
      <c r="J73" s="32">
        <f t="shared" si="29"/>
        <v>2.8540362698095244E-2</v>
      </c>
      <c r="K73">
        <v>55</v>
      </c>
    </row>
    <row r="74" spans="1:11" x14ac:dyDescent="0.25">
      <c r="A74" s="31" t="s">
        <v>53</v>
      </c>
      <c r="B74" s="32">
        <f t="shared" si="25"/>
        <v>2.2666678476841721E-2</v>
      </c>
      <c r="C74" s="32">
        <f t="shared" si="26"/>
        <v>-1.0271899755234123E-2</v>
      </c>
      <c r="D74" s="32">
        <f t="shared" si="25"/>
        <v>1.23947787216076E-2</v>
      </c>
      <c r="E74" s="32">
        <f t="shared" si="27"/>
        <v>2.9501426467881463E-2</v>
      </c>
      <c r="F74" s="32">
        <f t="shared" si="28"/>
        <v>-1.3393267991901344E-2</v>
      </c>
      <c r="G74" s="32">
        <f t="shared" si="27"/>
        <v>1.6108158475980121E-2</v>
      </c>
      <c r="H74" s="32">
        <f t="shared" si="29"/>
        <v>3.9928902610096732E-2</v>
      </c>
      <c r="I74" s="32">
        <f t="shared" si="30"/>
        <v>-1.796025982659448E-2</v>
      </c>
      <c r="J74" s="32">
        <f t="shared" si="29"/>
        <v>2.1968642783502249E-2</v>
      </c>
      <c r="K74">
        <v>60</v>
      </c>
    </row>
    <row r="75" spans="1:11" x14ac:dyDescent="0.25">
      <c r="A75" s="31" t="s">
        <v>54</v>
      </c>
      <c r="B75" s="32">
        <f t="shared" si="25"/>
        <v>1.6469289116037924E-2</v>
      </c>
      <c r="C75" s="32">
        <f t="shared" si="26"/>
        <v>-7.1805864342424216E-3</v>
      </c>
      <c r="D75" s="32">
        <f t="shared" si="25"/>
        <v>9.2887026817955014E-3</v>
      </c>
      <c r="E75" s="32">
        <f t="shared" si="27"/>
        <v>2.0436453156635375E-2</v>
      </c>
      <c r="F75" s="32">
        <f t="shared" si="28"/>
        <v>-9.0160822749861952E-3</v>
      </c>
      <c r="G75" s="32">
        <f t="shared" si="27"/>
        <v>1.1420370881649182E-2</v>
      </c>
      <c r="H75" s="32">
        <f t="shared" si="29"/>
        <v>2.7053063891877883E-2</v>
      </c>
      <c r="I75" s="32">
        <f t="shared" si="30"/>
        <v>-1.1968811794730231E-2</v>
      </c>
      <c r="J75" s="32">
        <f t="shared" si="29"/>
        <v>1.5084252097147654E-2</v>
      </c>
      <c r="K75">
        <v>65</v>
      </c>
    </row>
    <row r="76" spans="1:11" x14ac:dyDescent="0.25">
      <c r="A76" s="31" t="s">
        <v>55</v>
      </c>
      <c r="B76" s="32">
        <f t="shared" si="25"/>
        <v>1.2208768464470564E-2</v>
      </c>
      <c r="C76" s="32">
        <f t="shared" si="26"/>
        <v>-5.4031550882662959E-3</v>
      </c>
      <c r="D76" s="32">
        <f t="shared" si="25"/>
        <v>6.8056133762042685E-3</v>
      </c>
      <c r="E76" s="32">
        <f t="shared" si="27"/>
        <v>1.4348081170623965E-2</v>
      </c>
      <c r="F76" s="32">
        <f t="shared" si="28"/>
        <v>-6.0538606662985462E-3</v>
      </c>
      <c r="G76" s="32">
        <f t="shared" si="27"/>
        <v>8.294220504325418E-3</v>
      </c>
      <c r="H76" s="32">
        <f t="shared" si="29"/>
        <v>1.8067300270981336E-2</v>
      </c>
      <c r="I76" s="32">
        <f t="shared" si="30"/>
        <v>-7.7040951420539374E-3</v>
      </c>
      <c r="J76" s="32">
        <f t="shared" si="29"/>
        <v>1.0363205128927399E-2</v>
      </c>
      <c r="K76">
        <v>70</v>
      </c>
    </row>
    <row r="77" spans="1:11" x14ac:dyDescent="0.25">
      <c r="A77" s="31" t="s">
        <v>56</v>
      </c>
      <c r="B77" s="32">
        <f t="shared" si="25"/>
        <v>7.3784068664357778E-3</v>
      </c>
      <c r="C77" s="32">
        <f t="shared" si="26"/>
        <v>-3.2891337531850565E-3</v>
      </c>
      <c r="D77" s="32">
        <f t="shared" si="25"/>
        <v>4.0892731132507213E-3</v>
      </c>
      <c r="E77" s="32">
        <f t="shared" si="27"/>
        <v>1.0160707712129579E-2</v>
      </c>
      <c r="F77" s="32">
        <f t="shared" si="28"/>
        <v>-4.2966593042517943E-3</v>
      </c>
      <c r="G77" s="32">
        <f t="shared" si="27"/>
        <v>5.8640484078777838E-3</v>
      </c>
      <c r="H77" s="32">
        <f t="shared" si="29"/>
        <v>1.2109654484712934E-2</v>
      </c>
      <c r="I77" s="32">
        <f t="shared" si="30"/>
        <v>-4.881607634800539E-3</v>
      </c>
      <c r="J77" s="32">
        <f t="shared" si="29"/>
        <v>7.2280468499123958E-3</v>
      </c>
      <c r="K77">
        <v>75</v>
      </c>
    </row>
    <row r="78" spans="1:11" x14ac:dyDescent="0.25">
      <c r="A78" s="31" t="s">
        <v>57</v>
      </c>
      <c r="B78" s="32">
        <f t="shared" si="25"/>
        <v>4.0715578506662414E-3</v>
      </c>
      <c r="C78" s="32">
        <f t="shared" si="26"/>
        <v>-1.5618956511982899E-3</v>
      </c>
      <c r="D78" s="32">
        <f t="shared" si="25"/>
        <v>2.5096621994679514E-3</v>
      </c>
      <c r="E78" s="32">
        <f t="shared" si="27"/>
        <v>5.2140852199521444E-3</v>
      </c>
      <c r="F78" s="32">
        <f t="shared" si="28"/>
        <v>-2.205848518314007E-3</v>
      </c>
      <c r="G78" s="32">
        <f t="shared" si="27"/>
        <v>3.0082367016381374E-3</v>
      </c>
      <c r="H78" s="32">
        <f t="shared" si="29"/>
        <v>7.8505715396359494E-3</v>
      </c>
      <c r="I78" s="32">
        <f t="shared" si="30"/>
        <v>-3.1238908638163863E-3</v>
      </c>
      <c r="J78" s="32">
        <f t="shared" si="29"/>
        <v>4.726680675819564E-3</v>
      </c>
      <c r="K78">
        <v>80</v>
      </c>
    </row>
    <row r="79" spans="1:11" x14ac:dyDescent="0.25">
      <c r="A79" s="34" t="s">
        <v>58</v>
      </c>
      <c r="B79" s="32">
        <f t="shared" si="25"/>
        <v>3.1916998089704185E-3</v>
      </c>
      <c r="C79" s="32">
        <f t="shared" si="26"/>
        <v>-1.1751124181038173E-3</v>
      </c>
      <c r="D79" s="32">
        <f t="shared" si="25"/>
        <v>2.016587390866601E-3</v>
      </c>
      <c r="E79" s="32">
        <f t="shared" si="27"/>
        <v>3.4885192343088534E-3</v>
      </c>
      <c r="F79" s="32">
        <f t="shared" si="28"/>
        <v>-1.2193999631879256E-3</v>
      </c>
      <c r="G79" s="32">
        <f t="shared" si="27"/>
        <v>2.2691192711209278E-3</v>
      </c>
      <c r="H79" s="32">
        <f t="shared" si="29"/>
        <v>4.6449919156295949E-3</v>
      </c>
      <c r="I79" s="32">
        <f t="shared" si="30"/>
        <v>-1.7267313791879573E-3</v>
      </c>
      <c r="J79" s="32">
        <f t="shared" si="29"/>
        <v>2.9182605364416374E-3</v>
      </c>
      <c r="K79">
        <v>85</v>
      </c>
    </row>
    <row r="80" spans="1:11" x14ac:dyDescent="0.25">
      <c r="A80" s="22" t="s">
        <v>42</v>
      </c>
      <c r="B80" s="33">
        <f t="shared" si="25"/>
        <v>1</v>
      </c>
      <c r="C80" s="33">
        <f t="shared" si="26"/>
        <v>-0.48268480709555317</v>
      </c>
      <c r="D80" s="33">
        <f t="shared" si="25"/>
        <v>0.51731519290444683</v>
      </c>
      <c r="E80" s="33">
        <f t="shared" si="27"/>
        <v>1</v>
      </c>
      <c r="F80" s="33">
        <f t="shared" si="28"/>
        <v>-0.48303768636112643</v>
      </c>
      <c r="G80" s="33">
        <f t="shared" si="27"/>
        <v>0.51696231363887357</v>
      </c>
      <c r="H80" s="33">
        <f t="shared" si="29"/>
        <v>1</v>
      </c>
      <c r="I80" s="33">
        <f t="shared" si="30"/>
        <v>-0.48322281876926027</v>
      </c>
      <c r="J80" s="33">
        <f t="shared" si="29"/>
        <v>0.51677718123073979</v>
      </c>
    </row>
  </sheetData>
  <mergeCells count="35">
    <mergeCell ref="A1:BC1"/>
    <mergeCell ref="A3:J3"/>
    <mergeCell ref="K3:S3"/>
    <mergeCell ref="T3:AB3"/>
    <mergeCell ref="AC3:AK3"/>
    <mergeCell ref="AL3:AT3"/>
    <mergeCell ref="B45:B46"/>
    <mergeCell ref="I45:J46"/>
    <mergeCell ref="Q4:S4"/>
    <mergeCell ref="T4:V4"/>
    <mergeCell ref="W4:Y4"/>
    <mergeCell ref="B4:D4"/>
    <mergeCell ref="E4:G4"/>
    <mergeCell ref="H4:J4"/>
    <mergeCell ref="K4:M4"/>
    <mergeCell ref="N4:P4"/>
    <mergeCell ref="AI4:AK4"/>
    <mergeCell ref="AL4:AN4"/>
    <mergeCell ref="AO4:AQ4"/>
    <mergeCell ref="AR4:AT4"/>
    <mergeCell ref="A44:J44"/>
    <mergeCell ref="Z4:AB4"/>
    <mergeCell ref="AC4:AE4"/>
    <mergeCell ref="AF4:AH4"/>
    <mergeCell ref="A4:A5"/>
    <mergeCell ref="K59:K61"/>
    <mergeCell ref="A60:A61"/>
    <mergeCell ref="B60:D60"/>
    <mergeCell ref="E60:G60"/>
    <mergeCell ref="H60:J60"/>
    <mergeCell ref="I47:J47"/>
    <mergeCell ref="I48:J48"/>
    <mergeCell ref="I49:J49"/>
    <mergeCell ref="A51:I55"/>
    <mergeCell ref="A59:J59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D80"/>
  <sheetViews>
    <sheetView topLeftCell="A28" zoomScaleNormal="100" workbookViewId="0">
      <selection activeCell="B48" sqref="B48:B49"/>
    </sheetView>
  </sheetViews>
  <sheetFormatPr defaultRowHeight="15" x14ac:dyDescent="0.25"/>
  <cols>
    <col min="2" max="2" width="11.85546875" customWidth="1"/>
    <col min="3" max="3" width="9.28515625" bestFit="1" customWidth="1"/>
    <col min="4" max="4" width="10.5703125" bestFit="1" customWidth="1"/>
    <col min="5" max="5" width="8.42578125" customWidth="1"/>
    <col min="6" max="6" width="9.28515625" bestFit="1" customWidth="1"/>
    <col min="7" max="7" width="10.5703125" bestFit="1" customWidth="1"/>
    <col min="8" max="8" width="9.85546875" customWidth="1"/>
    <col min="9" max="9" width="9.28515625" bestFit="1" customWidth="1"/>
    <col min="10" max="10" width="10.5703125" bestFit="1" customWidth="1"/>
    <col min="11" max="11" width="8.42578125" bestFit="1" customWidth="1"/>
    <col min="12" max="12" width="9.28515625" bestFit="1" customWidth="1"/>
    <col min="13" max="13" width="10.5703125" bestFit="1" customWidth="1"/>
    <col min="14" max="14" width="8.42578125" bestFit="1" customWidth="1"/>
    <col min="15" max="15" width="9.28515625" bestFit="1" customWidth="1"/>
    <col min="16" max="16" width="10.5703125" bestFit="1" customWidth="1"/>
    <col min="17" max="17" width="8.42578125" bestFit="1" customWidth="1"/>
    <col min="18" max="18" width="9.28515625" bestFit="1" customWidth="1"/>
    <col min="19" max="19" width="10.5703125" bestFit="1" customWidth="1"/>
    <col min="20" max="20" width="7.28515625" bestFit="1" customWidth="1"/>
    <col min="21" max="21" width="9.28515625" bestFit="1" customWidth="1"/>
    <col min="22" max="22" width="10.5703125" bestFit="1" customWidth="1"/>
    <col min="23" max="23" width="7.28515625" bestFit="1" customWidth="1"/>
    <col min="24" max="24" width="9.28515625" bestFit="1" customWidth="1"/>
    <col min="25" max="25" width="10.5703125" bestFit="1" customWidth="1"/>
    <col min="26" max="26" width="7.28515625" bestFit="1" customWidth="1"/>
    <col min="27" max="27" width="9.28515625" bestFit="1" customWidth="1"/>
    <col min="28" max="28" width="10.5703125" bestFit="1" customWidth="1"/>
    <col min="29" max="29" width="8.42578125" bestFit="1" customWidth="1"/>
    <col min="30" max="30" width="9.28515625" bestFit="1" customWidth="1"/>
    <col min="31" max="31" width="10.5703125" bestFit="1" customWidth="1"/>
    <col min="32" max="32" width="8.42578125" bestFit="1" customWidth="1"/>
    <col min="33" max="33" width="9.28515625" bestFit="1" customWidth="1"/>
    <col min="34" max="34" width="10.5703125" bestFit="1" customWidth="1"/>
    <col min="35" max="35" width="8.42578125" bestFit="1" customWidth="1"/>
    <col min="36" max="36" width="9.28515625" bestFit="1" customWidth="1"/>
    <col min="37" max="37" width="10.5703125" bestFit="1" customWidth="1"/>
    <col min="38" max="38" width="8.42578125" bestFit="1" customWidth="1"/>
    <col min="39" max="39" width="9.28515625" bestFit="1" customWidth="1"/>
    <col min="40" max="40" width="10.5703125" bestFit="1" customWidth="1"/>
    <col min="41" max="41" width="8.42578125" bestFit="1" customWidth="1"/>
    <col min="42" max="42" width="9.28515625" bestFit="1" customWidth="1"/>
    <col min="43" max="43" width="10.5703125" bestFit="1" customWidth="1"/>
    <col min="44" max="44" width="8.42578125" bestFit="1" customWidth="1"/>
    <col min="45" max="45" width="9.28515625" bestFit="1" customWidth="1"/>
    <col min="46" max="46" width="10.5703125" bestFit="1" customWidth="1"/>
    <col min="47" max="47" width="8.42578125" bestFit="1" customWidth="1"/>
    <col min="48" max="48" width="9.28515625" bestFit="1" customWidth="1"/>
    <col min="49" max="49" width="10.5703125" bestFit="1" customWidth="1"/>
    <col min="50" max="50" width="8.42578125" bestFit="1" customWidth="1"/>
    <col min="51" max="51" width="9.28515625" bestFit="1" customWidth="1"/>
    <col min="52" max="52" width="10.5703125" bestFit="1" customWidth="1"/>
    <col min="53" max="53" width="8.42578125" bestFit="1" customWidth="1"/>
    <col min="54" max="54" width="9.28515625" bestFit="1" customWidth="1"/>
    <col min="55" max="55" width="10.5703125" bestFit="1" customWidth="1"/>
    <col min="56" max="56" width="7.28515625" bestFit="1" customWidth="1"/>
    <col min="57" max="57" width="9.28515625" customWidth="1"/>
    <col min="58" max="58" width="10.5703125" bestFit="1" customWidth="1"/>
    <col min="59" max="59" width="7.28515625" bestFit="1" customWidth="1"/>
    <col min="60" max="60" width="9.28515625" customWidth="1"/>
    <col min="61" max="61" width="10.5703125" bestFit="1" customWidth="1"/>
    <col min="62" max="62" width="7.28515625" bestFit="1" customWidth="1"/>
    <col min="63" max="63" width="9.28515625" customWidth="1"/>
    <col min="64" max="64" width="10.5703125" bestFit="1" customWidth="1"/>
  </cols>
  <sheetData>
    <row r="1" spans="1:82" ht="49.5" customHeight="1" x14ac:dyDescent="0.25">
      <c r="A1" s="61" t="s">
        <v>115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61"/>
      <c r="AI1" s="61"/>
      <c r="AJ1" s="61"/>
      <c r="AK1" s="61"/>
      <c r="AL1" s="61"/>
      <c r="AM1" s="61"/>
      <c r="AN1" s="61"/>
      <c r="AO1" s="61"/>
      <c r="AP1" s="61"/>
      <c r="AQ1" s="61"/>
      <c r="AR1" s="61"/>
      <c r="AS1" s="61"/>
      <c r="AT1" s="61"/>
      <c r="AU1" s="61"/>
      <c r="AV1" s="61"/>
      <c r="AW1" s="61"/>
      <c r="AX1" s="61"/>
      <c r="AY1" s="61"/>
      <c r="AZ1" s="61"/>
      <c r="BA1" s="61"/>
      <c r="BB1" s="61"/>
      <c r="BC1" s="61"/>
    </row>
    <row r="2" spans="1:82" ht="19.5" customHeight="1" x14ac:dyDescent="0.3">
      <c r="A2" s="27" t="s">
        <v>67</v>
      </c>
      <c r="B2" s="26"/>
      <c r="C2" s="26"/>
      <c r="D2" s="26"/>
      <c r="E2" s="26"/>
      <c r="F2" s="26"/>
      <c r="G2" s="26"/>
      <c r="H2" s="26"/>
      <c r="I2" s="26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23"/>
      <c r="AN2" s="23"/>
      <c r="AO2" s="23"/>
      <c r="AP2" s="23"/>
      <c r="AQ2" s="23"/>
      <c r="AR2" s="23"/>
      <c r="AS2" s="23"/>
      <c r="AT2" s="23"/>
      <c r="AU2" s="23"/>
      <c r="AV2" s="23"/>
      <c r="AW2" s="23"/>
      <c r="AX2" s="23"/>
      <c r="AZ2" s="25"/>
      <c r="BA2" s="25"/>
      <c r="BB2" s="25"/>
      <c r="BC2" s="25"/>
    </row>
    <row r="3" spans="1:82" x14ac:dyDescent="0.25">
      <c r="A3" s="55" t="s">
        <v>116</v>
      </c>
      <c r="B3" s="56"/>
      <c r="C3" s="56"/>
      <c r="D3" s="56"/>
      <c r="E3" s="56"/>
      <c r="F3" s="56"/>
      <c r="G3" s="56"/>
      <c r="H3" s="56"/>
      <c r="I3" s="56"/>
      <c r="J3" s="57"/>
      <c r="K3" s="68" t="s">
        <v>117</v>
      </c>
      <c r="L3" s="69"/>
      <c r="M3" s="69"/>
      <c r="N3" s="69"/>
      <c r="O3" s="69"/>
      <c r="P3" s="69"/>
      <c r="Q3" s="69"/>
      <c r="R3" s="69"/>
      <c r="S3" s="70"/>
      <c r="T3" s="68" t="s">
        <v>118</v>
      </c>
      <c r="U3" s="69"/>
      <c r="V3" s="69"/>
      <c r="W3" s="69"/>
      <c r="X3" s="69"/>
      <c r="Y3" s="69"/>
      <c r="Z3" s="69"/>
      <c r="AA3" s="69"/>
      <c r="AB3" s="70"/>
      <c r="AC3" s="68" t="s">
        <v>119</v>
      </c>
      <c r="AD3" s="69"/>
      <c r="AE3" s="69"/>
      <c r="AF3" s="69"/>
      <c r="AG3" s="69"/>
      <c r="AH3" s="69"/>
      <c r="AI3" s="69"/>
      <c r="AJ3" s="69"/>
      <c r="AK3" s="70"/>
      <c r="AL3" s="68" t="s">
        <v>120</v>
      </c>
      <c r="AM3" s="69"/>
      <c r="AN3" s="69"/>
      <c r="AO3" s="69"/>
      <c r="AP3" s="69"/>
      <c r="AQ3" s="69"/>
      <c r="AR3" s="69"/>
      <c r="AS3" s="69"/>
      <c r="AT3" s="70"/>
      <c r="AU3" s="68" t="s">
        <v>122</v>
      </c>
      <c r="AV3" s="69"/>
      <c r="AW3" s="69"/>
      <c r="AX3" s="69"/>
      <c r="AY3" s="69"/>
      <c r="AZ3" s="69"/>
      <c r="BA3" s="69"/>
      <c r="BB3" s="69"/>
      <c r="BC3" s="70"/>
      <c r="BD3" s="68" t="s">
        <v>121</v>
      </c>
      <c r="BE3" s="69"/>
      <c r="BF3" s="69"/>
      <c r="BG3" s="69"/>
      <c r="BH3" s="69"/>
      <c r="BI3" s="69"/>
      <c r="BJ3" s="69"/>
      <c r="BK3" s="69"/>
      <c r="BL3" s="69"/>
      <c r="BM3" s="37"/>
      <c r="BN3" s="30"/>
      <c r="BO3" s="30"/>
      <c r="BP3" s="30"/>
      <c r="BQ3" s="30"/>
      <c r="BR3" s="30"/>
      <c r="BS3" s="30"/>
      <c r="BT3" s="30"/>
      <c r="BU3" s="30"/>
      <c r="BV3" s="30"/>
      <c r="BW3" s="30"/>
      <c r="BX3" s="30"/>
      <c r="BY3" s="30"/>
      <c r="BZ3" s="30"/>
      <c r="CA3" s="30"/>
      <c r="CB3" s="30"/>
      <c r="CC3" s="30"/>
      <c r="CD3" s="30"/>
    </row>
    <row r="4" spans="1:82" x14ac:dyDescent="0.25">
      <c r="A4" s="50" t="s">
        <v>41</v>
      </c>
      <c r="B4" s="52">
        <v>2010</v>
      </c>
      <c r="C4" s="53"/>
      <c r="D4" s="54"/>
      <c r="E4" s="52">
        <v>2015</v>
      </c>
      <c r="F4" s="53"/>
      <c r="G4" s="54"/>
      <c r="H4" s="52">
        <v>2020</v>
      </c>
      <c r="I4" s="53"/>
      <c r="J4" s="54"/>
      <c r="K4" s="65">
        <v>2010</v>
      </c>
      <c r="L4" s="66"/>
      <c r="M4" s="67"/>
      <c r="N4" s="65">
        <v>2015</v>
      </c>
      <c r="O4" s="66"/>
      <c r="P4" s="67"/>
      <c r="Q4" s="65">
        <v>2020</v>
      </c>
      <c r="R4" s="66"/>
      <c r="S4" s="67"/>
      <c r="T4" s="65">
        <v>2010</v>
      </c>
      <c r="U4" s="66"/>
      <c r="V4" s="67"/>
      <c r="W4" s="65">
        <v>2015</v>
      </c>
      <c r="X4" s="66"/>
      <c r="Y4" s="67"/>
      <c r="Z4" s="65">
        <v>2020</v>
      </c>
      <c r="AA4" s="66"/>
      <c r="AB4" s="67"/>
      <c r="AC4" s="65">
        <v>2010</v>
      </c>
      <c r="AD4" s="66"/>
      <c r="AE4" s="67"/>
      <c r="AF4" s="65">
        <v>2015</v>
      </c>
      <c r="AG4" s="66"/>
      <c r="AH4" s="67"/>
      <c r="AI4" s="65">
        <v>2020</v>
      </c>
      <c r="AJ4" s="66"/>
      <c r="AK4" s="67"/>
      <c r="AL4" s="65">
        <v>2010</v>
      </c>
      <c r="AM4" s="66"/>
      <c r="AN4" s="67"/>
      <c r="AO4" s="65">
        <v>2015</v>
      </c>
      <c r="AP4" s="66"/>
      <c r="AQ4" s="67"/>
      <c r="AR4" s="65">
        <v>2020</v>
      </c>
      <c r="AS4" s="66"/>
      <c r="AT4" s="67"/>
      <c r="AU4" s="65">
        <v>2010</v>
      </c>
      <c r="AV4" s="66"/>
      <c r="AW4" s="67"/>
      <c r="AX4" s="65">
        <v>2015</v>
      </c>
      <c r="AY4" s="66"/>
      <c r="AZ4" s="67"/>
      <c r="BA4" s="65">
        <v>2020</v>
      </c>
      <c r="BB4" s="66"/>
      <c r="BC4" s="67"/>
      <c r="BD4" s="65">
        <v>2010</v>
      </c>
      <c r="BE4" s="66"/>
      <c r="BF4" s="67"/>
      <c r="BG4" s="65">
        <v>2015</v>
      </c>
      <c r="BH4" s="66"/>
      <c r="BI4" s="67"/>
      <c r="BJ4" s="65">
        <v>2020</v>
      </c>
      <c r="BK4" s="66"/>
      <c r="BL4" s="66"/>
      <c r="BM4" s="37"/>
      <c r="BN4" s="30"/>
      <c r="BO4" s="30"/>
      <c r="BP4" s="30"/>
      <c r="BQ4" s="30"/>
      <c r="BR4" s="30"/>
      <c r="BS4" s="30"/>
      <c r="BT4" s="30"/>
      <c r="BU4" s="30"/>
      <c r="BV4" s="30"/>
      <c r="BW4" s="30"/>
      <c r="BX4" s="30"/>
      <c r="BY4" s="30"/>
      <c r="BZ4" s="30"/>
      <c r="CA4" s="30"/>
      <c r="CB4" s="30"/>
      <c r="CC4" s="30"/>
      <c r="CD4" s="30"/>
    </row>
    <row r="5" spans="1:82" x14ac:dyDescent="0.25">
      <c r="A5" s="51"/>
      <c r="B5" s="15" t="s">
        <v>42</v>
      </c>
      <c r="C5" s="15" t="s">
        <v>43</v>
      </c>
      <c r="D5" s="15" t="s">
        <v>44</v>
      </c>
      <c r="E5" s="15" t="s">
        <v>42</v>
      </c>
      <c r="F5" s="15" t="s">
        <v>43</v>
      </c>
      <c r="G5" s="15" t="s">
        <v>44</v>
      </c>
      <c r="H5" s="15" t="s">
        <v>42</v>
      </c>
      <c r="I5" s="15" t="s">
        <v>43</v>
      </c>
      <c r="J5" s="15" t="s">
        <v>44</v>
      </c>
      <c r="K5" s="3" t="s">
        <v>42</v>
      </c>
      <c r="L5" s="3" t="s">
        <v>43</v>
      </c>
      <c r="M5" s="3" t="s">
        <v>44</v>
      </c>
      <c r="N5" s="3" t="s">
        <v>42</v>
      </c>
      <c r="O5" s="3" t="s">
        <v>43</v>
      </c>
      <c r="P5" s="3" t="s">
        <v>44</v>
      </c>
      <c r="Q5" s="3" t="s">
        <v>42</v>
      </c>
      <c r="R5" s="3" t="s">
        <v>43</v>
      </c>
      <c r="S5" s="3" t="s">
        <v>44</v>
      </c>
      <c r="T5" s="3" t="s">
        <v>42</v>
      </c>
      <c r="U5" s="3" t="s">
        <v>43</v>
      </c>
      <c r="V5" s="3" t="s">
        <v>44</v>
      </c>
      <c r="W5" s="3" t="s">
        <v>42</v>
      </c>
      <c r="X5" s="3" t="s">
        <v>43</v>
      </c>
      <c r="Y5" s="3" t="s">
        <v>44</v>
      </c>
      <c r="Z5" s="3" t="s">
        <v>42</v>
      </c>
      <c r="AA5" s="3" t="s">
        <v>43</v>
      </c>
      <c r="AB5" s="3" t="s">
        <v>44</v>
      </c>
      <c r="AC5" s="3" t="s">
        <v>42</v>
      </c>
      <c r="AD5" s="3" t="s">
        <v>43</v>
      </c>
      <c r="AE5" s="3" t="s">
        <v>44</v>
      </c>
      <c r="AF5" s="3" t="s">
        <v>42</v>
      </c>
      <c r="AG5" s="3" t="s">
        <v>43</v>
      </c>
      <c r="AH5" s="3" t="s">
        <v>44</v>
      </c>
      <c r="AI5" s="3" t="s">
        <v>42</v>
      </c>
      <c r="AJ5" s="3" t="s">
        <v>43</v>
      </c>
      <c r="AK5" s="3" t="s">
        <v>44</v>
      </c>
      <c r="AL5" s="3" t="s">
        <v>42</v>
      </c>
      <c r="AM5" s="3" t="s">
        <v>43</v>
      </c>
      <c r="AN5" s="3" t="s">
        <v>44</v>
      </c>
      <c r="AO5" s="3" t="s">
        <v>42</v>
      </c>
      <c r="AP5" s="3" t="s">
        <v>43</v>
      </c>
      <c r="AQ5" s="3" t="s">
        <v>44</v>
      </c>
      <c r="AR5" s="3" t="s">
        <v>42</v>
      </c>
      <c r="AS5" s="3" t="s">
        <v>43</v>
      </c>
      <c r="AT5" s="3" t="s">
        <v>44</v>
      </c>
      <c r="AU5" s="3" t="s">
        <v>42</v>
      </c>
      <c r="AV5" s="3" t="s">
        <v>43</v>
      </c>
      <c r="AW5" s="3" t="s">
        <v>44</v>
      </c>
      <c r="AX5" s="3" t="s">
        <v>42</v>
      </c>
      <c r="AY5" s="3" t="s">
        <v>43</v>
      </c>
      <c r="AZ5" s="3" t="s">
        <v>44</v>
      </c>
      <c r="BA5" s="3" t="s">
        <v>42</v>
      </c>
      <c r="BB5" s="3" t="s">
        <v>43</v>
      </c>
      <c r="BC5" s="3" t="s">
        <v>44</v>
      </c>
      <c r="BD5" s="3" t="s">
        <v>42</v>
      </c>
      <c r="BE5" s="3" t="s">
        <v>43</v>
      </c>
      <c r="BF5" s="3" t="s">
        <v>44</v>
      </c>
      <c r="BG5" s="3" t="s">
        <v>42</v>
      </c>
      <c r="BH5" s="3" t="s">
        <v>43</v>
      </c>
      <c r="BI5" s="3" t="s">
        <v>44</v>
      </c>
      <c r="BJ5" s="3" t="s">
        <v>42</v>
      </c>
      <c r="BK5" s="3" t="s">
        <v>43</v>
      </c>
      <c r="BL5" s="10" t="s">
        <v>44</v>
      </c>
      <c r="BM5" s="36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</row>
    <row r="6" spans="1:82" x14ac:dyDescent="0.25">
      <c r="A6" s="20">
        <v>0</v>
      </c>
      <c r="B6" s="16">
        <f>K6+T6+AC6+AL6+AU6+BD6</f>
        <v>3952</v>
      </c>
      <c r="C6" s="17">
        <f t="shared" ref="C6:J6" si="0">L6+U6+AD6+AM6+AV6+BE6</f>
        <v>2006</v>
      </c>
      <c r="D6" s="17">
        <f t="shared" si="0"/>
        <v>1946</v>
      </c>
      <c r="E6" s="16">
        <f t="shared" si="0"/>
        <v>3379</v>
      </c>
      <c r="F6" s="17">
        <f t="shared" si="0"/>
        <v>1757</v>
      </c>
      <c r="G6" s="17">
        <f t="shared" si="0"/>
        <v>1622</v>
      </c>
      <c r="H6" s="16">
        <f t="shared" si="0"/>
        <v>3543</v>
      </c>
      <c r="I6" s="17">
        <f t="shared" si="0"/>
        <v>1833</v>
      </c>
      <c r="J6" s="17">
        <f t="shared" si="0"/>
        <v>1710</v>
      </c>
      <c r="K6" s="4">
        <v>2058</v>
      </c>
      <c r="L6" s="5">
        <v>1058</v>
      </c>
      <c r="M6" s="5">
        <v>1000</v>
      </c>
      <c r="N6" s="4">
        <v>1747</v>
      </c>
      <c r="O6" s="5">
        <v>903</v>
      </c>
      <c r="P6" s="5">
        <v>844</v>
      </c>
      <c r="Q6" s="4">
        <v>2064</v>
      </c>
      <c r="R6" s="5">
        <v>1071</v>
      </c>
      <c r="S6" s="5">
        <v>993</v>
      </c>
      <c r="T6" s="4">
        <v>417</v>
      </c>
      <c r="U6" s="5">
        <v>214</v>
      </c>
      <c r="V6" s="5">
        <v>203</v>
      </c>
      <c r="W6" s="4">
        <v>350</v>
      </c>
      <c r="X6" s="5">
        <v>179</v>
      </c>
      <c r="Y6" s="5">
        <v>171</v>
      </c>
      <c r="Z6" s="4">
        <v>369</v>
      </c>
      <c r="AA6" s="5">
        <v>187</v>
      </c>
      <c r="AB6" s="5">
        <v>182</v>
      </c>
      <c r="AC6" s="4">
        <v>173</v>
      </c>
      <c r="AD6" s="5">
        <v>98</v>
      </c>
      <c r="AE6" s="5">
        <v>75</v>
      </c>
      <c r="AF6" s="4">
        <v>180</v>
      </c>
      <c r="AG6" s="5">
        <v>86</v>
      </c>
      <c r="AH6" s="5">
        <v>94</v>
      </c>
      <c r="AI6" s="4">
        <v>150</v>
      </c>
      <c r="AJ6" s="5">
        <v>82</v>
      </c>
      <c r="AK6" s="5">
        <v>68</v>
      </c>
      <c r="AL6" s="4">
        <v>311</v>
      </c>
      <c r="AM6" s="5">
        <v>161</v>
      </c>
      <c r="AN6" s="5">
        <v>150</v>
      </c>
      <c r="AO6" s="4">
        <v>266</v>
      </c>
      <c r="AP6" s="5">
        <v>137</v>
      </c>
      <c r="AQ6" s="5">
        <v>129</v>
      </c>
      <c r="AR6" s="4">
        <v>246</v>
      </c>
      <c r="AS6" s="5">
        <v>128</v>
      </c>
      <c r="AT6" s="5">
        <v>118</v>
      </c>
      <c r="AU6" s="4">
        <v>743</v>
      </c>
      <c r="AV6" s="5">
        <v>347</v>
      </c>
      <c r="AW6" s="5">
        <v>396</v>
      </c>
      <c r="AX6" s="4">
        <v>606</v>
      </c>
      <c r="AY6" s="5">
        <v>331</v>
      </c>
      <c r="AZ6" s="5">
        <v>275</v>
      </c>
      <c r="BA6" s="4">
        <v>491</v>
      </c>
      <c r="BB6" s="5">
        <v>249</v>
      </c>
      <c r="BC6" s="5">
        <v>242</v>
      </c>
      <c r="BD6" s="4">
        <v>250</v>
      </c>
      <c r="BE6" s="5">
        <v>128</v>
      </c>
      <c r="BF6" s="5">
        <v>122</v>
      </c>
      <c r="BG6" s="4">
        <v>230</v>
      </c>
      <c r="BH6" s="5">
        <v>121</v>
      </c>
      <c r="BI6" s="5">
        <v>109</v>
      </c>
      <c r="BJ6" s="4">
        <v>223</v>
      </c>
      <c r="BK6" s="5">
        <v>116</v>
      </c>
      <c r="BL6" s="5">
        <v>107</v>
      </c>
      <c r="BM6" s="4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</row>
    <row r="7" spans="1:82" x14ac:dyDescent="0.25">
      <c r="A7" s="20">
        <v>1</v>
      </c>
      <c r="B7" s="16">
        <f t="shared" ref="B7:B40" si="1">K7+T7+AC7+AL7+AU7+BD7</f>
        <v>3901</v>
      </c>
      <c r="C7" s="17">
        <f t="shared" ref="C7:C40" si="2">L7+U7+AD7+AM7+AV7+BE7</f>
        <v>1988</v>
      </c>
      <c r="D7" s="17">
        <f t="shared" ref="D7:D40" si="3">M7+V7+AE7+AN7+AW7+BF7</f>
        <v>1913</v>
      </c>
      <c r="E7" s="16">
        <f t="shared" ref="E7:E40" si="4">N7+W7+AF7+AO7+AX7+BG7</f>
        <v>3420</v>
      </c>
      <c r="F7" s="17">
        <f t="shared" ref="F7:F40" si="5">O7+X7+AG7+AP7+AY7+BH7</f>
        <v>1765</v>
      </c>
      <c r="G7" s="17">
        <f t="shared" ref="G7:G40" si="6">P7+Y7+AH7+AQ7+AZ7+BI7</f>
        <v>1655</v>
      </c>
      <c r="H7" s="16">
        <f t="shared" ref="H7:H40" si="7">Q7+Z7+AI7+AR7+BA7+BJ7</f>
        <v>3427</v>
      </c>
      <c r="I7" s="17">
        <f t="shared" ref="I7:I40" si="8">R7+AA7+AJ7+AS7+BB7+BK7</f>
        <v>1777</v>
      </c>
      <c r="J7" s="17">
        <f t="shared" ref="J7:J40" si="9">S7+AB7+AK7+AT7+BC7+BL7</f>
        <v>1650</v>
      </c>
      <c r="K7" s="4">
        <v>2034</v>
      </c>
      <c r="L7" s="5">
        <v>1047</v>
      </c>
      <c r="M7" s="5">
        <v>987</v>
      </c>
      <c r="N7" s="4">
        <v>1794</v>
      </c>
      <c r="O7" s="5">
        <v>926</v>
      </c>
      <c r="P7" s="5">
        <v>868</v>
      </c>
      <c r="Q7" s="4">
        <v>1956</v>
      </c>
      <c r="R7" s="5">
        <v>1015</v>
      </c>
      <c r="S7" s="5">
        <v>941</v>
      </c>
      <c r="T7" s="4">
        <v>401</v>
      </c>
      <c r="U7" s="5">
        <v>202</v>
      </c>
      <c r="V7" s="5">
        <v>199</v>
      </c>
      <c r="W7" s="4">
        <v>352</v>
      </c>
      <c r="X7" s="5">
        <v>180</v>
      </c>
      <c r="Y7" s="5">
        <v>172</v>
      </c>
      <c r="Z7" s="4">
        <v>353</v>
      </c>
      <c r="AA7" s="5">
        <v>180</v>
      </c>
      <c r="AB7" s="5">
        <v>173</v>
      </c>
      <c r="AC7" s="4">
        <v>186</v>
      </c>
      <c r="AD7" s="5">
        <v>102</v>
      </c>
      <c r="AE7" s="5">
        <v>84</v>
      </c>
      <c r="AF7" s="4">
        <v>164</v>
      </c>
      <c r="AG7" s="5">
        <v>82</v>
      </c>
      <c r="AH7" s="5">
        <v>82</v>
      </c>
      <c r="AI7" s="4">
        <v>148</v>
      </c>
      <c r="AJ7" s="5">
        <v>78</v>
      </c>
      <c r="AK7" s="5">
        <v>70</v>
      </c>
      <c r="AL7" s="4">
        <v>321</v>
      </c>
      <c r="AM7" s="5">
        <v>165</v>
      </c>
      <c r="AN7" s="5">
        <v>156</v>
      </c>
      <c r="AO7" s="4">
        <v>264</v>
      </c>
      <c r="AP7" s="5">
        <v>136</v>
      </c>
      <c r="AQ7" s="5">
        <v>128</v>
      </c>
      <c r="AR7" s="4">
        <v>239</v>
      </c>
      <c r="AS7" s="5">
        <v>125</v>
      </c>
      <c r="AT7" s="5">
        <v>114</v>
      </c>
      <c r="AU7" s="4">
        <v>706</v>
      </c>
      <c r="AV7" s="5">
        <v>343</v>
      </c>
      <c r="AW7" s="5">
        <v>363</v>
      </c>
      <c r="AX7" s="4">
        <v>621</v>
      </c>
      <c r="AY7" s="5">
        <v>324</v>
      </c>
      <c r="AZ7" s="5">
        <v>297</v>
      </c>
      <c r="BA7" s="4">
        <v>511</v>
      </c>
      <c r="BB7" s="5">
        <v>264</v>
      </c>
      <c r="BC7" s="5">
        <v>247</v>
      </c>
      <c r="BD7" s="4">
        <v>253</v>
      </c>
      <c r="BE7" s="5">
        <v>129</v>
      </c>
      <c r="BF7" s="5">
        <v>124</v>
      </c>
      <c r="BG7" s="4">
        <v>225</v>
      </c>
      <c r="BH7" s="5">
        <v>117</v>
      </c>
      <c r="BI7" s="5">
        <v>108</v>
      </c>
      <c r="BJ7" s="4">
        <v>220</v>
      </c>
      <c r="BK7" s="5">
        <v>115</v>
      </c>
      <c r="BL7" s="5">
        <v>105</v>
      </c>
      <c r="BM7" s="4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</row>
    <row r="8" spans="1:82" x14ac:dyDescent="0.25">
      <c r="A8" s="20">
        <v>2</v>
      </c>
      <c r="B8" s="16">
        <f t="shared" si="1"/>
        <v>3863</v>
      </c>
      <c r="C8" s="17">
        <f t="shared" si="2"/>
        <v>1975</v>
      </c>
      <c r="D8" s="17">
        <f t="shared" si="3"/>
        <v>1888</v>
      </c>
      <c r="E8" s="16">
        <f t="shared" si="4"/>
        <v>3467</v>
      </c>
      <c r="F8" s="17">
        <f t="shared" si="5"/>
        <v>1780</v>
      </c>
      <c r="G8" s="17">
        <f t="shared" si="6"/>
        <v>1687</v>
      </c>
      <c r="H8" s="16">
        <f t="shared" si="7"/>
        <v>3359</v>
      </c>
      <c r="I8" s="17">
        <f t="shared" si="8"/>
        <v>1743</v>
      </c>
      <c r="J8" s="17">
        <f t="shared" si="9"/>
        <v>1616</v>
      </c>
      <c r="K8" s="4">
        <v>2017</v>
      </c>
      <c r="L8" s="5">
        <v>1039</v>
      </c>
      <c r="M8" s="5">
        <v>978</v>
      </c>
      <c r="N8" s="4">
        <v>1837</v>
      </c>
      <c r="O8" s="5">
        <v>947</v>
      </c>
      <c r="P8" s="5">
        <v>890</v>
      </c>
      <c r="Q8" s="4">
        <v>1883</v>
      </c>
      <c r="R8" s="5">
        <v>977</v>
      </c>
      <c r="S8" s="5">
        <v>906</v>
      </c>
      <c r="T8" s="4">
        <v>390</v>
      </c>
      <c r="U8" s="5">
        <v>194</v>
      </c>
      <c r="V8" s="5">
        <v>196</v>
      </c>
      <c r="W8" s="4">
        <v>354</v>
      </c>
      <c r="X8" s="5">
        <v>180</v>
      </c>
      <c r="Y8" s="5">
        <v>174</v>
      </c>
      <c r="Z8" s="4">
        <v>343</v>
      </c>
      <c r="AA8" s="5">
        <v>175</v>
      </c>
      <c r="AB8" s="5">
        <v>168</v>
      </c>
      <c r="AC8" s="4">
        <v>195</v>
      </c>
      <c r="AD8" s="5">
        <v>104</v>
      </c>
      <c r="AE8" s="5">
        <v>91</v>
      </c>
      <c r="AF8" s="4">
        <v>155</v>
      </c>
      <c r="AG8" s="5">
        <v>80</v>
      </c>
      <c r="AH8" s="5">
        <v>75</v>
      </c>
      <c r="AI8" s="4">
        <v>146</v>
      </c>
      <c r="AJ8" s="5">
        <v>75</v>
      </c>
      <c r="AK8" s="5">
        <v>71</v>
      </c>
      <c r="AL8" s="4">
        <v>330</v>
      </c>
      <c r="AM8" s="5">
        <v>169</v>
      </c>
      <c r="AN8" s="5">
        <v>161</v>
      </c>
      <c r="AO8" s="4">
        <v>264</v>
      </c>
      <c r="AP8" s="5">
        <v>137</v>
      </c>
      <c r="AQ8" s="5">
        <v>127</v>
      </c>
      <c r="AR8" s="4">
        <v>237</v>
      </c>
      <c r="AS8" s="5">
        <v>124</v>
      </c>
      <c r="AT8" s="5">
        <v>113</v>
      </c>
      <c r="AU8" s="4">
        <v>673</v>
      </c>
      <c r="AV8" s="5">
        <v>338</v>
      </c>
      <c r="AW8" s="5">
        <v>335</v>
      </c>
      <c r="AX8" s="4">
        <v>632</v>
      </c>
      <c r="AY8" s="5">
        <v>320</v>
      </c>
      <c r="AZ8" s="5">
        <v>312</v>
      </c>
      <c r="BA8" s="4">
        <v>529</v>
      </c>
      <c r="BB8" s="5">
        <v>276</v>
      </c>
      <c r="BC8" s="5">
        <v>253</v>
      </c>
      <c r="BD8" s="4">
        <v>258</v>
      </c>
      <c r="BE8" s="5">
        <v>131</v>
      </c>
      <c r="BF8" s="5">
        <v>127</v>
      </c>
      <c r="BG8" s="4">
        <v>225</v>
      </c>
      <c r="BH8" s="5">
        <v>116</v>
      </c>
      <c r="BI8" s="5">
        <v>109</v>
      </c>
      <c r="BJ8" s="4">
        <v>221</v>
      </c>
      <c r="BK8" s="5">
        <v>116</v>
      </c>
      <c r="BL8" s="5">
        <v>105</v>
      </c>
      <c r="BM8" s="4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</row>
    <row r="9" spans="1:82" x14ac:dyDescent="0.25">
      <c r="A9" s="20">
        <v>3</v>
      </c>
      <c r="B9" s="16">
        <f t="shared" si="1"/>
        <v>3841</v>
      </c>
      <c r="C9" s="17">
        <f t="shared" si="2"/>
        <v>1969</v>
      </c>
      <c r="D9" s="17">
        <f t="shared" si="3"/>
        <v>1872</v>
      </c>
      <c r="E9" s="16">
        <f t="shared" si="4"/>
        <v>3520</v>
      </c>
      <c r="F9" s="17">
        <f t="shared" si="5"/>
        <v>1802</v>
      </c>
      <c r="G9" s="17">
        <f t="shared" si="6"/>
        <v>1718</v>
      </c>
      <c r="H9" s="16">
        <f t="shared" si="7"/>
        <v>3327</v>
      </c>
      <c r="I9" s="17">
        <f t="shared" si="8"/>
        <v>1725</v>
      </c>
      <c r="J9" s="17">
        <f t="shared" si="9"/>
        <v>1602</v>
      </c>
      <c r="K9" s="4">
        <v>2007</v>
      </c>
      <c r="L9" s="5">
        <v>1034</v>
      </c>
      <c r="M9" s="5">
        <v>973</v>
      </c>
      <c r="N9" s="4">
        <v>1879</v>
      </c>
      <c r="O9" s="5">
        <v>969</v>
      </c>
      <c r="P9" s="5">
        <v>910</v>
      </c>
      <c r="Q9" s="4">
        <v>1839</v>
      </c>
      <c r="R9" s="5">
        <v>954</v>
      </c>
      <c r="S9" s="5">
        <v>885</v>
      </c>
      <c r="T9" s="4">
        <v>383</v>
      </c>
      <c r="U9" s="5">
        <v>189</v>
      </c>
      <c r="V9" s="5">
        <v>194</v>
      </c>
      <c r="W9" s="4">
        <v>357</v>
      </c>
      <c r="X9" s="5">
        <v>181</v>
      </c>
      <c r="Y9" s="5">
        <v>176</v>
      </c>
      <c r="Z9" s="4">
        <v>336</v>
      </c>
      <c r="AA9" s="5">
        <v>171</v>
      </c>
      <c r="AB9" s="5">
        <v>165</v>
      </c>
      <c r="AC9" s="4">
        <v>203</v>
      </c>
      <c r="AD9" s="5">
        <v>106</v>
      </c>
      <c r="AE9" s="5">
        <v>97</v>
      </c>
      <c r="AF9" s="4">
        <v>150</v>
      </c>
      <c r="AG9" s="5">
        <v>80</v>
      </c>
      <c r="AH9" s="5">
        <v>70</v>
      </c>
      <c r="AI9" s="4">
        <v>145</v>
      </c>
      <c r="AJ9" s="5">
        <v>73</v>
      </c>
      <c r="AK9" s="5">
        <v>72</v>
      </c>
      <c r="AL9" s="4">
        <v>338</v>
      </c>
      <c r="AM9" s="5">
        <v>173</v>
      </c>
      <c r="AN9" s="5">
        <v>165</v>
      </c>
      <c r="AO9" s="4">
        <v>267</v>
      </c>
      <c r="AP9" s="5">
        <v>138</v>
      </c>
      <c r="AQ9" s="5">
        <v>129</v>
      </c>
      <c r="AR9" s="4">
        <v>236</v>
      </c>
      <c r="AS9" s="5">
        <v>123</v>
      </c>
      <c r="AT9" s="5">
        <v>113</v>
      </c>
      <c r="AU9" s="4">
        <v>645</v>
      </c>
      <c r="AV9" s="5">
        <v>332</v>
      </c>
      <c r="AW9" s="5">
        <v>313</v>
      </c>
      <c r="AX9" s="4">
        <v>639</v>
      </c>
      <c r="AY9" s="5">
        <v>317</v>
      </c>
      <c r="AZ9" s="5">
        <v>322</v>
      </c>
      <c r="BA9" s="4">
        <v>548</v>
      </c>
      <c r="BB9" s="5">
        <v>287</v>
      </c>
      <c r="BC9" s="5">
        <v>261</v>
      </c>
      <c r="BD9" s="4">
        <v>265</v>
      </c>
      <c r="BE9" s="5">
        <v>135</v>
      </c>
      <c r="BF9" s="5">
        <v>130</v>
      </c>
      <c r="BG9" s="4">
        <v>228</v>
      </c>
      <c r="BH9" s="5">
        <v>117</v>
      </c>
      <c r="BI9" s="5">
        <v>111</v>
      </c>
      <c r="BJ9" s="4">
        <v>223</v>
      </c>
      <c r="BK9" s="5">
        <v>117</v>
      </c>
      <c r="BL9" s="5">
        <v>106</v>
      </c>
      <c r="BM9" s="4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</row>
    <row r="10" spans="1:82" x14ac:dyDescent="0.25">
      <c r="A10" s="20">
        <v>4</v>
      </c>
      <c r="B10" s="16">
        <f t="shared" si="1"/>
        <v>3823</v>
      </c>
      <c r="C10" s="17">
        <f t="shared" si="2"/>
        <v>1966</v>
      </c>
      <c r="D10" s="17">
        <f t="shared" si="3"/>
        <v>1857</v>
      </c>
      <c r="E10" s="16">
        <f t="shared" si="4"/>
        <v>3571</v>
      </c>
      <c r="F10" s="17">
        <f t="shared" si="5"/>
        <v>1827</v>
      </c>
      <c r="G10" s="17">
        <f t="shared" si="6"/>
        <v>1744</v>
      </c>
      <c r="H10" s="16">
        <f t="shared" si="7"/>
        <v>3331</v>
      </c>
      <c r="I10" s="17">
        <f t="shared" si="8"/>
        <v>1727</v>
      </c>
      <c r="J10" s="17">
        <f t="shared" si="9"/>
        <v>1604</v>
      </c>
      <c r="K10" s="4">
        <v>2003</v>
      </c>
      <c r="L10" s="5">
        <v>1033</v>
      </c>
      <c r="M10" s="5">
        <v>970</v>
      </c>
      <c r="N10" s="4">
        <v>1916</v>
      </c>
      <c r="O10" s="5">
        <v>989</v>
      </c>
      <c r="P10" s="5">
        <v>927</v>
      </c>
      <c r="Q10" s="4">
        <v>1822</v>
      </c>
      <c r="R10" s="5">
        <v>945</v>
      </c>
      <c r="S10" s="5">
        <v>877</v>
      </c>
      <c r="T10" s="4">
        <v>378</v>
      </c>
      <c r="U10" s="5">
        <v>186</v>
      </c>
      <c r="V10" s="5">
        <v>192</v>
      </c>
      <c r="W10" s="4">
        <v>361</v>
      </c>
      <c r="X10" s="5">
        <v>182</v>
      </c>
      <c r="Y10" s="5">
        <v>179</v>
      </c>
      <c r="Z10" s="4">
        <v>333</v>
      </c>
      <c r="AA10" s="5">
        <v>170</v>
      </c>
      <c r="AB10" s="5">
        <v>163</v>
      </c>
      <c r="AC10" s="4">
        <v>206</v>
      </c>
      <c r="AD10" s="5">
        <v>106</v>
      </c>
      <c r="AE10" s="5">
        <v>100</v>
      </c>
      <c r="AF10" s="4">
        <v>147</v>
      </c>
      <c r="AG10" s="5">
        <v>80</v>
      </c>
      <c r="AH10" s="5">
        <v>67</v>
      </c>
      <c r="AI10" s="4">
        <v>143</v>
      </c>
      <c r="AJ10" s="5">
        <v>72</v>
      </c>
      <c r="AK10" s="5">
        <v>71</v>
      </c>
      <c r="AL10" s="4">
        <v>344</v>
      </c>
      <c r="AM10" s="5">
        <v>176</v>
      </c>
      <c r="AN10" s="5">
        <v>168</v>
      </c>
      <c r="AO10" s="4">
        <v>272</v>
      </c>
      <c r="AP10" s="5">
        <v>141</v>
      </c>
      <c r="AQ10" s="5">
        <v>131</v>
      </c>
      <c r="AR10" s="4">
        <v>238</v>
      </c>
      <c r="AS10" s="5">
        <v>124</v>
      </c>
      <c r="AT10" s="5">
        <v>114</v>
      </c>
      <c r="AU10" s="4">
        <v>620</v>
      </c>
      <c r="AV10" s="5">
        <v>325</v>
      </c>
      <c r="AW10" s="5">
        <v>295</v>
      </c>
      <c r="AX10" s="4">
        <v>641</v>
      </c>
      <c r="AY10" s="5">
        <v>315</v>
      </c>
      <c r="AZ10" s="5">
        <v>326</v>
      </c>
      <c r="BA10" s="4">
        <v>568</v>
      </c>
      <c r="BB10" s="5">
        <v>297</v>
      </c>
      <c r="BC10" s="5">
        <v>271</v>
      </c>
      <c r="BD10" s="4">
        <v>272</v>
      </c>
      <c r="BE10" s="5">
        <v>140</v>
      </c>
      <c r="BF10" s="5">
        <v>132</v>
      </c>
      <c r="BG10" s="4">
        <v>234</v>
      </c>
      <c r="BH10" s="5">
        <v>120</v>
      </c>
      <c r="BI10" s="5">
        <v>114</v>
      </c>
      <c r="BJ10" s="4">
        <v>227</v>
      </c>
      <c r="BK10" s="5">
        <v>119</v>
      </c>
      <c r="BL10" s="5">
        <v>108</v>
      </c>
      <c r="BM10" s="4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</row>
    <row r="11" spans="1:82" x14ac:dyDescent="0.25">
      <c r="A11" s="20">
        <v>5</v>
      </c>
      <c r="B11" s="16">
        <f t="shared" si="1"/>
        <v>3827</v>
      </c>
      <c r="C11" s="17">
        <f t="shared" si="2"/>
        <v>1971</v>
      </c>
      <c r="D11" s="17">
        <f t="shared" si="3"/>
        <v>1856</v>
      </c>
      <c r="E11" s="16">
        <f t="shared" si="4"/>
        <v>3631</v>
      </c>
      <c r="F11" s="17">
        <f t="shared" si="5"/>
        <v>1857</v>
      </c>
      <c r="G11" s="17">
        <f t="shared" si="6"/>
        <v>1774</v>
      </c>
      <c r="H11" s="16">
        <f t="shared" si="7"/>
        <v>3364</v>
      </c>
      <c r="I11" s="17">
        <f t="shared" si="8"/>
        <v>1742</v>
      </c>
      <c r="J11" s="17">
        <f t="shared" si="9"/>
        <v>1622</v>
      </c>
      <c r="K11" s="4">
        <v>2007</v>
      </c>
      <c r="L11" s="5">
        <v>1035</v>
      </c>
      <c r="M11" s="5">
        <v>972</v>
      </c>
      <c r="N11" s="4">
        <v>1954</v>
      </c>
      <c r="O11" s="5">
        <v>1009</v>
      </c>
      <c r="P11" s="5">
        <v>945</v>
      </c>
      <c r="Q11" s="4">
        <v>1827</v>
      </c>
      <c r="R11" s="5">
        <v>948</v>
      </c>
      <c r="S11" s="5">
        <v>879</v>
      </c>
      <c r="T11" s="4">
        <v>377</v>
      </c>
      <c r="U11" s="5">
        <v>186</v>
      </c>
      <c r="V11" s="5">
        <v>191</v>
      </c>
      <c r="W11" s="4">
        <v>364</v>
      </c>
      <c r="X11" s="5">
        <v>183</v>
      </c>
      <c r="Y11" s="5">
        <v>181</v>
      </c>
      <c r="Z11" s="4">
        <v>334</v>
      </c>
      <c r="AA11" s="5">
        <v>170</v>
      </c>
      <c r="AB11" s="5">
        <v>164</v>
      </c>
      <c r="AC11" s="4">
        <v>210</v>
      </c>
      <c r="AD11" s="5">
        <v>107</v>
      </c>
      <c r="AE11" s="5">
        <v>103</v>
      </c>
      <c r="AF11" s="4">
        <v>148</v>
      </c>
      <c r="AG11" s="5">
        <v>81</v>
      </c>
      <c r="AH11" s="5">
        <v>67</v>
      </c>
      <c r="AI11" s="4">
        <v>143</v>
      </c>
      <c r="AJ11" s="5">
        <v>72</v>
      </c>
      <c r="AK11" s="5">
        <v>71</v>
      </c>
      <c r="AL11" s="4">
        <v>352</v>
      </c>
      <c r="AM11" s="5">
        <v>180</v>
      </c>
      <c r="AN11" s="5">
        <v>172</v>
      </c>
      <c r="AO11" s="4">
        <v>280</v>
      </c>
      <c r="AP11" s="5">
        <v>145</v>
      </c>
      <c r="AQ11" s="5">
        <v>135</v>
      </c>
      <c r="AR11" s="4">
        <v>242</v>
      </c>
      <c r="AS11" s="5">
        <v>126</v>
      </c>
      <c r="AT11" s="5">
        <v>116</v>
      </c>
      <c r="AU11" s="4">
        <v>599</v>
      </c>
      <c r="AV11" s="5">
        <v>317</v>
      </c>
      <c r="AW11" s="5">
        <v>282</v>
      </c>
      <c r="AX11" s="4">
        <v>643</v>
      </c>
      <c r="AY11" s="5">
        <v>315</v>
      </c>
      <c r="AZ11" s="5">
        <v>328</v>
      </c>
      <c r="BA11" s="4">
        <v>585</v>
      </c>
      <c r="BB11" s="5">
        <v>304</v>
      </c>
      <c r="BC11" s="5">
        <v>281</v>
      </c>
      <c r="BD11" s="4">
        <v>282</v>
      </c>
      <c r="BE11" s="5">
        <v>146</v>
      </c>
      <c r="BF11" s="5">
        <v>136</v>
      </c>
      <c r="BG11" s="4">
        <v>242</v>
      </c>
      <c r="BH11" s="5">
        <v>124</v>
      </c>
      <c r="BI11" s="5">
        <v>118</v>
      </c>
      <c r="BJ11" s="4">
        <v>233</v>
      </c>
      <c r="BK11" s="5">
        <v>122</v>
      </c>
      <c r="BL11" s="5">
        <v>111</v>
      </c>
      <c r="BM11" s="4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</row>
    <row r="12" spans="1:82" x14ac:dyDescent="0.25">
      <c r="A12" s="20">
        <v>6</v>
      </c>
      <c r="B12" s="16">
        <f t="shared" si="1"/>
        <v>3836</v>
      </c>
      <c r="C12" s="17">
        <f t="shared" si="2"/>
        <v>1979</v>
      </c>
      <c r="D12" s="17">
        <f t="shared" si="3"/>
        <v>1857</v>
      </c>
      <c r="E12" s="16">
        <f t="shared" si="4"/>
        <v>3690</v>
      </c>
      <c r="F12" s="17">
        <f t="shared" si="5"/>
        <v>1888</v>
      </c>
      <c r="G12" s="17">
        <f t="shared" si="6"/>
        <v>1802</v>
      </c>
      <c r="H12" s="16">
        <f t="shared" si="7"/>
        <v>3423</v>
      </c>
      <c r="I12" s="17">
        <f t="shared" si="8"/>
        <v>1770</v>
      </c>
      <c r="J12" s="17">
        <f t="shared" si="9"/>
        <v>1653</v>
      </c>
      <c r="K12" s="4">
        <v>2019</v>
      </c>
      <c r="L12" s="5">
        <v>1042</v>
      </c>
      <c r="M12" s="5">
        <v>977</v>
      </c>
      <c r="N12" s="4">
        <v>1991</v>
      </c>
      <c r="O12" s="5">
        <v>1029</v>
      </c>
      <c r="P12" s="5">
        <v>962</v>
      </c>
      <c r="Q12" s="4">
        <v>1852</v>
      </c>
      <c r="R12" s="5">
        <v>961</v>
      </c>
      <c r="S12" s="5">
        <v>891</v>
      </c>
      <c r="T12" s="4">
        <v>377</v>
      </c>
      <c r="U12" s="5">
        <v>187</v>
      </c>
      <c r="V12" s="5">
        <v>190</v>
      </c>
      <c r="W12" s="4">
        <v>368</v>
      </c>
      <c r="X12" s="5">
        <v>184</v>
      </c>
      <c r="Y12" s="5">
        <v>184</v>
      </c>
      <c r="Z12" s="4">
        <v>338</v>
      </c>
      <c r="AA12" s="5">
        <v>171</v>
      </c>
      <c r="AB12" s="5">
        <v>167</v>
      </c>
      <c r="AC12" s="4">
        <v>210</v>
      </c>
      <c r="AD12" s="5">
        <v>106</v>
      </c>
      <c r="AE12" s="5">
        <v>104</v>
      </c>
      <c r="AF12" s="4">
        <v>152</v>
      </c>
      <c r="AG12" s="5">
        <v>83</v>
      </c>
      <c r="AH12" s="5">
        <v>69</v>
      </c>
      <c r="AI12" s="4">
        <v>142</v>
      </c>
      <c r="AJ12" s="5">
        <v>72</v>
      </c>
      <c r="AK12" s="5">
        <v>70</v>
      </c>
      <c r="AL12" s="4">
        <v>358</v>
      </c>
      <c r="AM12" s="5">
        <v>183</v>
      </c>
      <c r="AN12" s="5">
        <v>175</v>
      </c>
      <c r="AO12" s="4">
        <v>288</v>
      </c>
      <c r="AP12" s="5">
        <v>149</v>
      </c>
      <c r="AQ12" s="5">
        <v>139</v>
      </c>
      <c r="AR12" s="4">
        <v>248</v>
      </c>
      <c r="AS12" s="5">
        <v>129</v>
      </c>
      <c r="AT12" s="5">
        <v>119</v>
      </c>
      <c r="AU12" s="4">
        <v>581</v>
      </c>
      <c r="AV12" s="5">
        <v>309</v>
      </c>
      <c r="AW12" s="5">
        <v>272</v>
      </c>
      <c r="AX12" s="4">
        <v>637</v>
      </c>
      <c r="AY12" s="5">
        <v>313</v>
      </c>
      <c r="AZ12" s="5">
        <v>324</v>
      </c>
      <c r="BA12" s="4">
        <v>602</v>
      </c>
      <c r="BB12" s="5">
        <v>311</v>
      </c>
      <c r="BC12" s="5">
        <v>291</v>
      </c>
      <c r="BD12" s="4">
        <v>291</v>
      </c>
      <c r="BE12" s="5">
        <v>152</v>
      </c>
      <c r="BF12" s="5">
        <v>139</v>
      </c>
      <c r="BG12" s="4">
        <v>254</v>
      </c>
      <c r="BH12" s="5">
        <v>130</v>
      </c>
      <c r="BI12" s="5">
        <v>124</v>
      </c>
      <c r="BJ12" s="4">
        <v>241</v>
      </c>
      <c r="BK12" s="5">
        <v>126</v>
      </c>
      <c r="BL12" s="5">
        <v>115</v>
      </c>
      <c r="BM12" s="4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</row>
    <row r="13" spans="1:82" x14ac:dyDescent="0.25">
      <c r="A13" s="20">
        <v>7</v>
      </c>
      <c r="B13" s="16">
        <f t="shared" si="1"/>
        <v>3856</v>
      </c>
      <c r="C13" s="17">
        <f t="shared" si="2"/>
        <v>1990</v>
      </c>
      <c r="D13" s="17">
        <f t="shared" si="3"/>
        <v>1866</v>
      </c>
      <c r="E13" s="16">
        <f t="shared" si="4"/>
        <v>3757</v>
      </c>
      <c r="F13" s="17">
        <f t="shared" si="5"/>
        <v>1925</v>
      </c>
      <c r="G13" s="17">
        <f t="shared" si="6"/>
        <v>1832</v>
      </c>
      <c r="H13" s="16">
        <f t="shared" si="7"/>
        <v>3497</v>
      </c>
      <c r="I13" s="17">
        <f t="shared" si="8"/>
        <v>1805</v>
      </c>
      <c r="J13" s="17">
        <f t="shared" si="9"/>
        <v>1692</v>
      </c>
      <c r="K13" s="4">
        <v>2039</v>
      </c>
      <c r="L13" s="5">
        <v>1052</v>
      </c>
      <c r="M13" s="5">
        <v>987</v>
      </c>
      <c r="N13" s="4">
        <v>2028</v>
      </c>
      <c r="O13" s="5">
        <v>1049</v>
      </c>
      <c r="P13" s="5">
        <v>979</v>
      </c>
      <c r="Q13" s="4">
        <v>1893</v>
      </c>
      <c r="R13" s="5">
        <v>982</v>
      </c>
      <c r="S13" s="5">
        <v>911</v>
      </c>
      <c r="T13" s="4">
        <v>379</v>
      </c>
      <c r="U13" s="5">
        <v>189</v>
      </c>
      <c r="V13" s="5">
        <v>190</v>
      </c>
      <c r="W13" s="4">
        <v>372</v>
      </c>
      <c r="X13" s="5">
        <v>185</v>
      </c>
      <c r="Y13" s="5">
        <v>187</v>
      </c>
      <c r="Z13" s="4">
        <v>343</v>
      </c>
      <c r="AA13" s="5">
        <v>173</v>
      </c>
      <c r="AB13" s="5">
        <v>170</v>
      </c>
      <c r="AC13" s="4">
        <v>208</v>
      </c>
      <c r="AD13" s="5">
        <v>104</v>
      </c>
      <c r="AE13" s="5">
        <v>104</v>
      </c>
      <c r="AF13" s="4">
        <v>158</v>
      </c>
      <c r="AG13" s="5">
        <v>85</v>
      </c>
      <c r="AH13" s="5">
        <v>73</v>
      </c>
      <c r="AI13" s="4">
        <v>142</v>
      </c>
      <c r="AJ13" s="5">
        <v>73</v>
      </c>
      <c r="AK13" s="5">
        <v>69</v>
      </c>
      <c r="AL13" s="4">
        <v>364</v>
      </c>
      <c r="AM13" s="5">
        <v>186</v>
      </c>
      <c r="AN13" s="5">
        <v>178</v>
      </c>
      <c r="AO13" s="4">
        <v>300</v>
      </c>
      <c r="AP13" s="5">
        <v>155</v>
      </c>
      <c r="AQ13" s="5">
        <v>145</v>
      </c>
      <c r="AR13" s="4">
        <v>254</v>
      </c>
      <c r="AS13" s="5">
        <v>132</v>
      </c>
      <c r="AT13" s="5">
        <v>122</v>
      </c>
      <c r="AU13" s="4">
        <v>565</v>
      </c>
      <c r="AV13" s="5">
        <v>300</v>
      </c>
      <c r="AW13" s="5">
        <v>265</v>
      </c>
      <c r="AX13" s="4">
        <v>632</v>
      </c>
      <c r="AY13" s="5">
        <v>313</v>
      </c>
      <c r="AZ13" s="5">
        <v>319</v>
      </c>
      <c r="BA13" s="4">
        <v>616</v>
      </c>
      <c r="BB13" s="5">
        <v>315</v>
      </c>
      <c r="BC13" s="5">
        <v>301</v>
      </c>
      <c r="BD13" s="4">
        <v>301</v>
      </c>
      <c r="BE13" s="5">
        <v>159</v>
      </c>
      <c r="BF13" s="5">
        <v>142</v>
      </c>
      <c r="BG13" s="4">
        <v>267</v>
      </c>
      <c r="BH13" s="5">
        <v>138</v>
      </c>
      <c r="BI13" s="5">
        <v>129</v>
      </c>
      <c r="BJ13" s="4">
        <v>249</v>
      </c>
      <c r="BK13" s="5">
        <v>130</v>
      </c>
      <c r="BL13" s="5">
        <v>119</v>
      </c>
      <c r="BM13" s="4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</row>
    <row r="14" spans="1:82" x14ac:dyDescent="0.25">
      <c r="A14" s="20">
        <v>8</v>
      </c>
      <c r="B14" s="16">
        <f t="shared" si="1"/>
        <v>3893</v>
      </c>
      <c r="C14" s="17">
        <f t="shared" si="2"/>
        <v>2008</v>
      </c>
      <c r="D14" s="17">
        <f t="shared" si="3"/>
        <v>1885</v>
      </c>
      <c r="E14" s="16">
        <f t="shared" si="4"/>
        <v>3823</v>
      </c>
      <c r="F14" s="17">
        <f t="shared" si="5"/>
        <v>1961</v>
      </c>
      <c r="G14" s="17">
        <f t="shared" si="6"/>
        <v>1862</v>
      </c>
      <c r="H14" s="16">
        <f t="shared" si="7"/>
        <v>3592</v>
      </c>
      <c r="I14" s="17">
        <f t="shared" si="8"/>
        <v>1850</v>
      </c>
      <c r="J14" s="17">
        <f t="shared" si="9"/>
        <v>1742</v>
      </c>
      <c r="K14" s="4">
        <v>2068</v>
      </c>
      <c r="L14" s="5">
        <v>1066</v>
      </c>
      <c r="M14" s="5">
        <v>1002</v>
      </c>
      <c r="N14" s="4">
        <v>2065</v>
      </c>
      <c r="O14" s="5">
        <v>1069</v>
      </c>
      <c r="P14" s="5">
        <v>996</v>
      </c>
      <c r="Q14" s="4">
        <v>1947</v>
      </c>
      <c r="R14" s="5">
        <v>1010</v>
      </c>
      <c r="S14" s="5">
        <v>937</v>
      </c>
      <c r="T14" s="4">
        <v>384</v>
      </c>
      <c r="U14" s="5">
        <v>193</v>
      </c>
      <c r="V14" s="5">
        <v>191</v>
      </c>
      <c r="W14" s="4">
        <v>376</v>
      </c>
      <c r="X14" s="5">
        <v>186</v>
      </c>
      <c r="Y14" s="5">
        <v>190</v>
      </c>
      <c r="Z14" s="4">
        <v>351</v>
      </c>
      <c r="AA14" s="5">
        <v>176</v>
      </c>
      <c r="AB14" s="5">
        <v>175</v>
      </c>
      <c r="AC14" s="4">
        <v>206</v>
      </c>
      <c r="AD14" s="5">
        <v>102</v>
      </c>
      <c r="AE14" s="5">
        <v>104</v>
      </c>
      <c r="AF14" s="4">
        <v>164</v>
      </c>
      <c r="AG14" s="5">
        <v>87</v>
      </c>
      <c r="AH14" s="5">
        <v>77</v>
      </c>
      <c r="AI14" s="4">
        <v>143</v>
      </c>
      <c r="AJ14" s="5">
        <v>74</v>
      </c>
      <c r="AK14" s="5">
        <v>69</v>
      </c>
      <c r="AL14" s="4">
        <v>371</v>
      </c>
      <c r="AM14" s="5">
        <v>190</v>
      </c>
      <c r="AN14" s="5">
        <v>181</v>
      </c>
      <c r="AO14" s="4">
        <v>311</v>
      </c>
      <c r="AP14" s="5">
        <v>160</v>
      </c>
      <c r="AQ14" s="5">
        <v>151</v>
      </c>
      <c r="AR14" s="4">
        <v>262</v>
      </c>
      <c r="AS14" s="5">
        <v>136</v>
      </c>
      <c r="AT14" s="5">
        <v>126</v>
      </c>
      <c r="AU14" s="4">
        <v>553</v>
      </c>
      <c r="AV14" s="5">
        <v>292</v>
      </c>
      <c r="AW14" s="5">
        <v>261</v>
      </c>
      <c r="AX14" s="4">
        <v>625</v>
      </c>
      <c r="AY14" s="5">
        <v>313</v>
      </c>
      <c r="AZ14" s="5">
        <v>312</v>
      </c>
      <c r="BA14" s="4">
        <v>629</v>
      </c>
      <c r="BB14" s="5">
        <v>319</v>
      </c>
      <c r="BC14" s="5">
        <v>310</v>
      </c>
      <c r="BD14" s="4">
        <v>311</v>
      </c>
      <c r="BE14" s="5">
        <v>165</v>
      </c>
      <c r="BF14" s="5">
        <v>146</v>
      </c>
      <c r="BG14" s="4">
        <v>282</v>
      </c>
      <c r="BH14" s="5">
        <v>146</v>
      </c>
      <c r="BI14" s="5">
        <v>136</v>
      </c>
      <c r="BJ14" s="4">
        <v>260</v>
      </c>
      <c r="BK14" s="5">
        <v>135</v>
      </c>
      <c r="BL14" s="5">
        <v>125</v>
      </c>
      <c r="BM14" s="4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</row>
    <row r="15" spans="1:82" x14ac:dyDescent="0.25">
      <c r="A15" s="20">
        <v>9</v>
      </c>
      <c r="B15" s="16">
        <f t="shared" si="1"/>
        <v>3937</v>
      </c>
      <c r="C15" s="17">
        <f t="shared" si="2"/>
        <v>2028</v>
      </c>
      <c r="D15" s="17">
        <f t="shared" si="3"/>
        <v>1908</v>
      </c>
      <c r="E15" s="16">
        <f t="shared" si="4"/>
        <v>3890</v>
      </c>
      <c r="F15" s="17">
        <f t="shared" si="5"/>
        <v>2001</v>
      </c>
      <c r="G15" s="17">
        <f t="shared" si="6"/>
        <v>1889</v>
      </c>
      <c r="H15" s="16">
        <f t="shared" si="7"/>
        <v>3695</v>
      </c>
      <c r="I15" s="17">
        <f t="shared" si="8"/>
        <v>1900</v>
      </c>
      <c r="J15" s="17">
        <f t="shared" si="9"/>
        <v>1795</v>
      </c>
      <c r="K15" s="4">
        <v>2104</v>
      </c>
      <c r="L15" s="5">
        <v>1083</v>
      </c>
      <c r="M15" s="5">
        <v>1021</v>
      </c>
      <c r="N15" s="4">
        <v>2105</v>
      </c>
      <c r="O15" s="5">
        <v>1091</v>
      </c>
      <c r="P15" s="5">
        <v>1014</v>
      </c>
      <c r="Q15" s="4">
        <v>2009</v>
      </c>
      <c r="R15" s="5">
        <v>1042</v>
      </c>
      <c r="S15" s="5">
        <v>967</v>
      </c>
      <c r="T15" s="4">
        <v>387</v>
      </c>
      <c r="U15" s="5">
        <v>196</v>
      </c>
      <c r="V15" s="5">
        <v>191</v>
      </c>
      <c r="W15" s="4">
        <v>379</v>
      </c>
      <c r="X15" s="5">
        <v>187</v>
      </c>
      <c r="Y15" s="5">
        <v>192</v>
      </c>
      <c r="Z15" s="4">
        <v>361</v>
      </c>
      <c r="AA15" s="5">
        <v>180</v>
      </c>
      <c r="AB15" s="5">
        <v>181</v>
      </c>
      <c r="AC15" s="4">
        <v>203</v>
      </c>
      <c r="AD15" s="5">
        <v>100</v>
      </c>
      <c r="AE15" s="5">
        <v>103</v>
      </c>
      <c r="AF15" s="4">
        <v>171</v>
      </c>
      <c r="AG15" s="5">
        <v>89</v>
      </c>
      <c r="AH15" s="5">
        <v>82</v>
      </c>
      <c r="AI15" s="4">
        <v>142</v>
      </c>
      <c r="AJ15" s="5">
        <v>74</v>
      </c>
      <c r="AK15" s="5">
        <v>68</v>
      </c>
      <c r="AL15" s="4">
        <v>378</v>
      </c>
      <c r="AM15" s="5">
        <v>193</v>
      </c>
      <c r="AN15" s="5">
        <v>185</v>
      </c>
      <c r="AO15" s="4">
        <v>323</v>
      </c>
      <c r="AP15" s="5">
        <v>167</v>
      </c>
      <c r="AQ15" s="5">
        <v>156</v>
      </c>
      <c r="AR15" s="4">
        <v>272</v>
      </c>
      <c r="AS15" s="5">
        <v>141</v>
      </c>
      <c r="AT15" s="5">
        <v>131</v>
      </c>
      <c r="AU15" s="4">
        <v>543</v>
      </c>
      <c r="AV15" s="5">
        <v>284</v>
      </c>
      <c r="AW15" s="5">
        <v>259</v>
      </c>
      <c r="AX15" s="4">
        <v>616</v>
      </c>
      <c r="AY15" s="5">
        <v>313</v>
      </c>
      <c r="AZ15" s="5">
        <v>303</v>
      </c>
      <c r="BA15" s="4">
        <v>640</v>
      </c>
      <c r="BB15" s="5">
        <v>322</v>
      </c>
      <c r="BC15" s="5">
        <v>318</v>
      </c>
      <c r="BD15" s="4">
        <v>322</v>
      </c>
      <c r="BE15" s="5">
        <v>172</v>
      </c>
      <c r="BF15" s="5">
        <v>149</v>
      </c>
      <c r="BG15" s="4">
        <v>296</v>
      </c>
      <c r="BH15" s="5">
        <v>154</v>
      </c>
      <c r="BI15" s="5">
        <v>142</v>
      </c>
      <c r="BJ15" s="4">
        <v>271</v>
      </c>
      <c r="BK15" s="5">
        <v>141</v>
      </c>
      <c r="BL15" s="5">
        <v>130</v>
      </c>
      <c r="BM15" s="4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</row>
    <row r="16" spans="1:82" x14ac:dyDescent="0.25">
      <c r="A16" s="20">
        <v>10</v>
      </c>
      <c r="B16" s="16">
        <f t="shared" si="1"/>
        <v>4005</v>
      </c>
      <c r="C16" s="17">
        <f t="shared" si="2"/>
        <v>2059</v>
      </c>
      <c r="D16" s="17">
        <f t="shared" si="3"/>
        <v>1946</v>
      </c>
      <c r="E16" s="16">
        <f t="shared" si="4"/>
        <v>3965</v>
      </c>
      <c r="F16" s="17">
        <f t="shared" si="5"/>
        <v>2042</v>
      </c>
      <c r="G16" s="17">
        <f t="shared" si="6"/>
        <v>1923</v>
      </c>
      <c r="H16" s="16">
        <f t="shared" si="7"/>
        <v>3812</v>
      </c>
      <c r="I16" s="17">
        <f t="shared" si="8"/>
        <v>1956</v>
      </c>
      <c r="J16" s="17">
        <f t="shared" si="9"/>
        <v>1856</v>
      </c>
      <c r="K16" s="4">
        <v>2152</v>
      </c>
      <c r="L16" s="5">
        <v>1106</v>
      </c>
      <c r="M16" s="5">
        <v>1046</v>
      </c>
      <c r="N16" s="4">
        <v>2144</v>
      </c>
      <c r="O16" s="5">
        <v>1111</v>
      </c>
      <c r="P16" s="5">
        <v>1033</v>
      </c>
      <c r="Q16" s="4">
        <v>2081</v>
      </c>
      <c r="R16" s="5">
        <v>1079</v>
      </c>
      <c r="S16" s="5">
        <v>1002</v>
      </c>
      <c r="T16" s="4">
        <v>397</v>
      </c>
      <c r="U16" s="5">
        <v>203</v>
      </c>
      <c r="V16" s="5">
        <v>194</v>
      </c>
      <c r="W16" s="4">
        <v>385</v>
      </c>
      <c r="X16" s="5">
        <v>189</v>
      </c>
      <c r="Y16" s="5">
        <v>196</v>
      </c>
      <c r="Z16" s="4">
        <v>372</v>
      </c>
      <c r="AA16" s="5">
        <v>185</v>
      </c>
      <c r="AB16" s="5">
        <v>187</v>
      </c>
      <c r="AC16" s="4">
        <v>200</v>
      </c>
      <c r="AD16" s="5">
        <v>98</v>
      </c>
      <c r="AE16" s="5">
        <v>102</v>
      </c>
      <c r="AF16" s="4">
        <v>180</v>
      </c>
      <c r="AG16" s="5">
        <v>92</v>
      </c>
      <c r="AH16" s="5">
        <v>88</v>
      </c>
      <c r="AI16" s="4">
        <v>143</v>
      </c>
      <c r="AJ16" s="5">
        <v>76</v>
      </c>
      <c r="AK16" s="5">
        <v>67</v>
      </c>
      <c r="AL16" s="4">
        <v>386</v>
      </c>
      <c r="AM16" s="5">
        <v>197</v>
      </c>
      <c r="AN16" s="5">
        <v>189</v>
      </c>
      <c r="AO16" s="4">
        <v>338</v>
      </c>
      <c r="AP16" s="5">
        <v>174</v>
      </c>
      <c r="AQ16" s="5">
        <v>164</v>
      </c>
      <c r="AR16" s="4">
        <v>282</v>
      </c>
      <c r="AS16" s="5">
        <v>146</v>
      </c>
      <c r="AT16" s="5">
        <v>136</v>
      </c>
      <c r="AU16" s="4">
        <v>537</v>
      </c>
      <c r="AV16" s="5">
        <v>276</v>
      </c>
      <c r="AW16" s="5">
        <v>261</v>
      </c>
      <c r="AX16" s="4">
        <v>606</v>
      </c>
      <c r="AY16" s="5">
        <v>313</v>
      </c>
      <c r="AZ16" s="5">
        <v>293</v>
      </c>
      <c r="BA16" s="4">
        <v>650</v>
      </c>
      <c r="BB16" s="5">
        <v>323</v>
      </c>
      <c r="BC16" s="5">
        <v>327</v>
      </c>
      <c r="BD16" s="4">
        <v>333</v>
      </c>
      <c r="BE16" s="5">
        <v>179</v>
      </c>
      <c r="BF16" s="5">
        <v>154</v>
      </c>
      <c r="BG16" s="4">
        <v>312</v>
      </c>
      <c r="BH16" s="5">
        <v>163</v>
      </c>
      <c r="BI16" s="5">
        <v>149</v>
      </c>
      <c r="BJ16" s="4">
        <v>284</v>
      </c>
      <c r="BK16" s="5">
        <v>147</v>
      </c>
      <c r="BL16" s="5">
        <v>137</v>
      </c>
      <c r="BM16" s="4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</row>
    <row r="17" spans="1:82" x14ac:dyDescent="0.25">
      <c r="A17" s="20">
        <v>11</v>
      </c>
      <c r="B17" s="16">
        <f t="shared" si="1"/>
        <v>4089</v>
      </c>
      <c r="C17" s="17">
        <f t="shared" si="2"/>
        <v>2098</v>
      </c>
      <c r="D17" s="17">
        <f t="shared" si="3"/>
        <v>1991</v>
      </c>
      <c r="E17" s="16">
        <f t="shared" si="4"/>
        <v>4043</v>
      </c>
      <c r="F17" s="17">
        <f t="shared" si="5"/>
        <v>2086</v>
      </c>
      <c r="G17" s="17">
        <f t="shared" si="6"/>
        <v>1957</v>
      </c>
      <c r="H17" s="16">
        <f t="shared" si="7"/>
        <v>3939</v>
      </c>
      <c r="I17" s="17">
        <f t="shared" si="8"/>
        <v>2017</v>
      </c>
      <c r="J17" s="17">
        <f t="shared" si="9"/>
        <v>1922</v>
      </c>
      <c r="K17" s="4">
        <v>2209</v>
      </c>
      <c r="L17" s="5">
        <v>1132</v>
      </c>
      <c r="M17" s="5">
        <v>1077</v>
      </c>
      <c r="N17" s="4">
        <v>2186</v>
      </c>
      <c r="O17" s="5">
        <v>1132</v>
      </c>
      <c r="P17" s="5">
        <v>1054</v>
      </c>
      <c r="Q17" s="4">
        <v>2165</v>
      </c>
      <c r="R17" s="5">
        <v>1122</v>
      </c>
      <c r="S17" s="5">
        <v>1043</v>
      </c>
      <c r="T17" s="4">
        <v>409</v>
      </c>
      <c r="U17" s="5">
        <v>211</v>
      </c>
      <c r="V17" s="5">
        <v>198</v>
      </c>
      <c r="W17" s="4">
        <v>391</v>
      </c>
      <c r="X17" s="5">
        <v>191</v>
      </c>
      <c r="Y17" s="5">
        <v>200</v>
      </c>
      <c r="Z17" s="4">
        <v>384</v>
      </c>
      <c r="AA17" s="5">
        <v>190</v>
      </c>
      <c r="AB17" s="5">
        <v>194</v>
      </c>
      <c r="AC17" s="4">
        <v>194</v>
      </c>
      <c r="AD17" s="5">
        <v>96</v>
      </c>
      <c r="AE17" s="5">
        <v>98</v>
      </c>
      <c r="AF17" s="4">
        <v>189</v>
      </c>
      <c r="AG17" s="5">
        <v>95</v>
      </c>
      <c r="AH17" s="5">
        <v>94</v>
      </c>
      <c r="AI17" s="4">
        <v>144</v>
      </c>
      <c r="AJ17" s="5">
        <v>78</v>
      </c>
      <c r="AK17" s="5">
        <v>66</v>
      </c>
      <c r="AL17" s="4">
        <v>395</v>
      </c>
      <c r="AM17" s="5">
        <v>202</v>
      </c>
      <c r="AN17" s="5">
        <v>193</v>
      </c>
      <c r="AO17" s="4">
        <v>353</v>
      </c>
      <c r="AP17" s="5">
        <v>181</v>
      </c>
      <c r="AQ17" s="5">
        <v>172</v>
      </c>
      <c r="AR17" s="4">
        <v>293</v>
      </c>
      <c r="AS17" s="5">
        <v>152</v>
      </c>
      <c r="AT17" s="5">
        <v>141</v>
      </c>
      <c r="AU17" s="4">
        <v>535</v>
      </c>
      <c r="AV17" s="5">
        <v>269</v>
      </c>
      <c r="AW17" s="5">
        <v>266</v>
      </c>
      <c r="AX17" s="4">
        <v>596</v>
      </c>
      <c r="AY17" s="5">
        <v>315</v>
      </c>
      <c r="AZ17" s="5">
        <v>281</v>
      </c>
      <c r="BA17" s="4">
        <v>657</v>
      </c>
      <c r="BB17" s="5">
        <v>322</v>
      </c>
      <c r="BC17" s="5">
        <v>335</v>
      </c>
      <c r="BD17" s="4">
        <v>347</v>
      </c>
      <c r="BE17" s="5">
        <v>188</v>
      </c>
      <c r="BF17" s="5">
        <v>159</v>
      </c>
      <c r="BG17" s="4">
        <v>328</v>
      </c>
      <c r="BH17" s="5">
        <v>172</v>
      </c>
      <c r="BI17" s="5">
        <v>156</v>
      </c>
      <c r="BJ17" s="4">
        <v>296</v>
      </c>
      <c r="BK17" s="5">
        <v>153</v>
      </c>
      <c r="BL17" s="5">
        <v>143</v>
      </c>
      <c r="BM17" s="4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</row>
    <row r="18" spans="1:82" x14ac:dyDescent="0.25">
      <c r="A18" s="20">
        <v>12</v>
      </c>
      <c r="B18" s="16">
        <f t="shared" si="1"/>
        <v>4171</v>
      </c>
      <c r="C18" s="17">
        <f t="shared" si="2"/>
        <v>2131</v>
      </c>
      <c r="D18" s="17">
        <f t="shared" si="3"/>
        <v>2040</v>
      </c>
      <c r="E18" s="16">
        <f t="shared" si="4"/>
        <v>4116</v>
      </c>
      <c r="F18" s="17">
        <f t="shared" si="5"/>
        <v>2124</v>
      </c>
      <c r="G18" s="17">
        <f t="shared" si="6"/>
        <v>1992</v>
      </c>
      <c r="H18" s="16">
        <f t="shared" si="7"/>
        <v>4047</v>
      </c>
      <c r="I18" s="17">
        <f t="shared" si="8"/>
        <v>2070</v>
      </c>
      <c r="J18" s="17">
        <f t="shared" si="9"/>
        <v>1977</v>
      </c>
      <c r="K18" s="4">
        <v>2274</v>
      </c>
      <c r="L18" s="5">
        <v>1162</v>
      </c>
      <c r="M18" s="5">
        <v>1112</v>
      </c>
      <c r="N18" s="4">
        <v>2231</v>
      </c>
      <c r="O18" s="5">
        <v>1154</v>
      </c>
      <c r="P18" s="5">
        <v>1077</v>
      </c>
      <c r="Q18" s="4">
        <v>2232</v>
      </c>
      <c r="R18" s="5">
        <v>1156</v>
      </c>
      <c r="S18" s="5">
        <v>1076</v>
      </c>
      <c r="T18" s="4">
        <v>418</v>
      </c>
      <c r="U18" s="5">
        <v>216</v>
      </c>
      <c r="V18" s="5">
        <v>202</v>
      </c>
      <c r="W18" s="4">
        <v>395</v>
      </c>
      <c r="X18" s="5">
        <v>193</v>
      </c>
      <c r="Y18" s="5">
        <v>202</v>
      </c>
      <c r="Z18" s="4">
        <v>394</v>
      </c>
      <c r="AA18" s="5">
        <v>194</v>
      </c>
      <c r="AB18" s="5">
        <v>200</v>
      </c>
      <c r="AC18" s="4">
        <v>189</v>
      </c>
      <c r="AD18" s="5">
        <v>93</v>
      </c>
      <c r="AE18" s="5">
        <v>96</v>
      </c>
      <c r="AF18" s="4">
        <v>196</v>
      </c>
      <c r="AG18" s="5">
        <v>97</v>
      </c>
      <c r="AH18" s="5">
        <v>99</v>
      </c>
      <c r="AI18" s="4">
        <v>147</v>
      </c>
      <c r="AJ18" s="5">
        <v>80</v>
      </c>
      <c r="AK18" s="5">
        <v>67</v>
      </c>
      <c r="AL18" s="4">
        <v>405</v>
      </c>
      <c r="AM18" s="5">
        <v>206</v>
      </c>
      <c r="AN18" s="5">
        <v>199</v>
      </c>
      <c r="AO18" s="4">
        <v>366</v>
      </c>
      <c r="AP18" s="5">
        <v>187</v>
      </c>
      <c r="AQ18" s="5">
        <v>179</v>
      </c>
      <c r="AR18" s="4">
        <v>305</v>
      </c>
      <c r="AS18" s="5">
        <v>158</v>
      </c>
      <c r="AT18" s="5">
        <v>147</v>
      </c>
      <c r="AU18" s="4">
        <v>531</v>
      </c>
      <c r="AV18" s="5">
        <v>263</v>
      </c>
      <c r="AW18" s="5">
        <v>268</v>
      </c>
      <c r="AX18" s="4">
        <v>585</v>
      </c>
      <c r="AY18" s="5">
        <v>312</v>
      </c>
      <c r="AZ18" s="5">
        <v>273</v>
      </c>
      <c r="BA18" s="4">
        <v>660</v>
      </c>
      <c r="BB18" s="5">
        <v>322</v>
      </c>
      <c r="BC18" s="5">
        <v>338</v>
      </c>
      <c r="BD18" s="4">
        <v>354</v>
      </c>
      <c r="BE18" s="5">
        <v>191</v>
      </c>
      <c r="BF18" s="5">
        <v>163</v>
      </c>
      <c r="BG18" s="4">
        <v>343</v>
      </c>
      <c r="BH18" s="5">
        <v>181</v>
      </c>
      <c r="BI18" s="5">
        <v>162</v>
      </c>
      <c r="BJ18" s="4">
        <v>309</v>
      </c>
      <c r="BK18" s="5">
        <v>160</v>
      </c>
      <c r="BL18" s="5">
        <v>149</v>
      </c>
      <c r="BM18" s="4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</row>
    <row r="19" spans="1:82" x14ac:dyDescent="0.25">
      <c r="A19" s="20">
        <v>13</v>
      </c>
      <c r="B19" s="16">
        <f t="shared" si="1"/>
        <v>4248</v>
      </c>
      <c r="C19" s="17">
        <f t="shared" si="2"/>
        <v>2164</v>
      </c>
      <c r="D19" s="17">
        <f t="shared" si="3"/>
        <v>2084</v>
      </c>
      <c r="E19" s="16">
        <f t="shared" si="4"/>
        <v>4186</v>
      </c>
      <c r="F19" s="17">
        <f t="shared" si="5"/>
        <v>2160</v>
      </c>
      <c r="G19" s="17">
        <f t="shared" si="6"/>
        <v>2026</v>
      </c>
      <c r="H19" s="16">
        <f t="shared" si="7"/>
        <v>4112</v>
      </c>
      <c r="I19" s="17">
        <f t="shared" si="8"/>
        <v>2105</v>
      </c>
      <c r="J19" s="17">
        <f t="shared" si="9"/>
        <v>2007</v>
      </c>
      <c r="K19" s="4">
        <v>2347</v>
      </c>
      <c r="L19" s="5">
        <v>1195</v>
      </c>
      <c r="M19" s="5">
        <v>1152</v>
      </c>
      <c r="N19" s="4">
        <v>2280</v>
      </c>
      <c r="O19" s="5">
        <v>1178</v>
      </c>
      <c r="P19" s="5">
        <v>1102</v>
      </c>
      <c r="Q19" s="4">
        <v>2264</v>
      </c>
      <c r="R19" s="5">
        <v>1172</v>
      </c>
      <c r="S19" s="5">
        <v>1092</v>
      </c>
      <c r="T19" s="4">
        <v>421</v>
      </c>
      <c r="U19" s="5">
        <v>215</v>
      </c>
      <c r="V19" s="5">
        <v>206</v>
      </c>
      <c r="W19" s="4">
        <v>402</v>
      </c>
      <c r="X19" s="5">
        <v>198</v>
      </c>
      <c r="Y19" s="5">
        <v>204</v>
      </c>
      <c r="Z19" s="4">
        <v>402</v>
      </c>
      <c r="AA19" s="5">
        <v>197</v>
      </c>
      <c r="AB19" s="5">
        <v>205</v>
      </c>
      <c r="AC19" s="4">
        <v>185</v>
      </c>
      <c r="AD19" s="5">
        <v>91</v>
      </c>
      <c r="AE19" s="5">
        <v>94</v>
      </c>
      <c r="AF19" s="4">
        <v>195</v>
      </c>
      <c r="AG19" s="5">
        <v>96</v>
      </c>
      <c r="AH19" s="5">
        <v>99</v>
      </c>
      <c r="AI19" s="4">
        <v>153</v>
      </c>
      <c r="AJ19" s="5">
        <v>82</v>
      </c>
      <c r="AK19" s="5">
        <v>71</v>
      </c>
      <c r="AL19" s="4">
        <v>420</v>
      </c>
      <c r="AM19" s="5">
        <v>213</v>
      </c>
      <c r="AN19" s="5">
        <v>207</v>
      </c>
      <c r="AO19" s="4">
        <v>377</v>
      </c>
      <c r="AP19" s="5">
        <v>193</v>
      </c>
      <c r="AQ19" s="5">
        <v>184</v>
      </c>
      <c r="AR19" s="4">
        <v>315</v>
      </c>
      <c r="AS19" s="5">
        <v>163</v>
      </c>
      <c r="AT19" s="5">
        <v>152</v>
      </c>
      <c r="AU19" s="4">
        <v>520</v>
      </c>
      <c r="AV19" s="5">
        <v>260</v>
      </c>
      <c r="AW19" s="5">
        <v>260</v>
      </c>
      <c r="AX19" s="4">
        <v>577</v>
      </c>
      <c r="AY19" s="5">
        <v>306</v>
      </c>
      <c r="AZ19" s="5">
        <v>271</v>
      </c>
      <c r="BA19" s="4">
        <v>652</v>
      </c>
      <c r="BB19" s="5">
        <v>322</v>
      </c>
      <c r="BC19" s="5">
        <v>330</v>
      </c>
      <c r="BD19" s="4">
        <v>355</v>
      </c>
      <c r="BE19" s="5">
        <v>190</v>
      </c>
      <c r="BF19" s="5">
        <v>165</v>
      </c>
      <c r="BG19" s="4">
        <v>355</v>
      </c>
      <c r="BH19" s="5">
        <v>189</v>
      </c>
      <c r="BI19" s="5">
        <v>166</v>
      </c>
      <c r="BJ19" s="4">
        <v>326</v>
      </c>
      <c r="BK19" s="5">
        <v>169</v>
      </c>
      <c r="BL19" s="5">
        <v>157</v>
      </c>
      <c r="BM19" s="4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</row>
    <row r="20" spans="1:82" x14ac:dyDescent="0.25">
      <c r="A20" s="20">
        <v>14</v>
      </c>
      <c r="B20" s="16">
        <f t="shared" si="1"/>
        <v>4327</v>
      </c>
      <c r="C20" s="17">
        <f t="shared" si="2"/>
        <v>2194</v>
      </c>
      <c r="D20" s="17">
        <f t="shared" si="3"/>
        <v>2133</v>
      </c>
      <c r="E20" s="16">
        <f t="shared" si="4"/>
        <v>4257</v>
      </c>
      <c r="F20" s="17">
        <f t="shared" si="5"/>
        <v>2193</v>
      </c>
      <c r="G20" s="17">
        <f t="shared" si="6"/>
        <v>2064</v>
      </c>
      <c r="H20" s="16">
        <f t="shared" si="7"/>
        <v>4148</v>
      </c>
      <c r="I20" s="17">
        <f t="shared" si="8"/>
        <v>2124</v>
      </c>
      <c r="J20" s="17">
        <f t="shared" si="9"/>
        <v>2024</v>
      </c>
      <c r="K20" s="4">
        <v>2430</v>
      </c>
      <c r="L20" s="5">
        <v>1233</v>
      </c>
      <c r="M20" s="5">
        <v>1197</v>
      </c>
      <c r="N20" s="4">
        <v>2332</v>
      </c>
      <c r="O20" s="5">
        <v>1202</v>
      </c>
      <c r="P20" s="5">
        <v>1130</v>
      </c>
      <c r="Q20" s="4">
        <v>2276</v>
      </c>
      <c r="R20" s="5">
        <v>1177</v>
      </c>
      <c r="S20" s="5">
        <v>1099</v>
      </c>
      <c r="T20" s="4">
        <v>423</v>
      </c>
      <c r="U20" s="5">
        <v>211</v>
      </c>
      <c r="V20" s="5">
        <v>212</v>
      </c>
      <c r="W20" s="4">
        <v>409</v>
      </c>
      <c r="X20" s="5">
        <v>205</v>
      </c>
      <c r="Y20" s="5">
        <v>204</v>
      </c>
      <c r="Z20" s="4">
        <v>406</v>
      </c>
      <c r="AA20" s="5">
        <v>197</v>
      </c>
      <c r="AB20" s="5">
        <v>209</v>
      </c>
      <c r="AC20" s="4">
        <v>180</v>
      </c>
      <c r="AD20" s="5">
        <v>88</v>
      </c>
      <c r="AE20" s="5">
        <v>92</v>
      </c>
      <c r="AF20" s="4">
        <v>193</v>
      </c>
      <c r="AG20" s="5">
        <v>95</v>
      </c>
      <c r="AH20" s="5">
        <v>98</v>
      </c>
      <c r="AI20" s="4">
        <v>162</v>
      </c>
      <c r="AJ20" s="5">
        <v>84</v>
      </c>
      <c r="AK20" s="5">
        <v>78</v>
      </c>
      <c r="AL20" s="4">
        <v>437</v>
      </c>
      <c r="AM20" s="5">
        <v>220</v>
      </c>
      <c r="AN20" s="5">
        <v>217</v>
      </c>
      <c r="AO20" s="4">
        <v>387</v>
      </c>
      <c r="AP20" s="5">
        <v>198</v>
      </c>
      <c r="AQ20" s="5">
        <v>189</v>
      </c>
      <c r="AR20" s="4">
        <v>325</v>
      </c>
      <c r="AS20" s="5">
        <v>167</v>
      </c>
      <c r="AT20" s="5">
        <v>158</v>
      </c>
      <c r="AU20" s="4">
        <v>507</v>
      </c>
      <c r="AV20" s="5">
        <v>258</v>
      </c>
      <c r="AW20" s="5">
        <v>249</v>
      </c>
      <c r="AX20" s="4">
        <v>571</v>
      </c>
      <c r="AY20" s="5">
        <v>297</v>
      </c>
      <c r="AZ20" s="5">
        <v>274</v>
      </c>
      <c r="BA20" s="4">
        <v>638</v>
      </c>
      <c r="BB20" s="5">
        <v>321</v>
      </c>
      <c r="BC20" s="5">
        <v>317</v>
      </c>
      <c r="BD20" s="4">
        <v>350</v>
      </c>
      <c r="BE20" s="5">
        <v>184</v>
      </c>
      <c r="BF20" s="5">
        <v>166</v>
      </c>
      <c r="BG20" s="4">
        <v>365</v>
      </c>
      <c r="BH20" s="5">
        <v>196</v>
      </c>
      <c r="BI20" s="5">
        <v>169</v>
      </c>
      <c r="BJ20" s="4">
        <v>341</v>
      </c>
      <c r="BK20" s="5">
        <v>178</v>
      </c>
      <c r="BL20" s="5">
        <v>163</v>
      </c>
      <c r="BM20" s="4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</row>
    <row r="21" spans="1:82" x14ac:dyDescent="0.25">
      <c r="A21" s="20">
        <v>15</v>
      </c>
      <c r="B21" s="16">
        <f t="shared" si="1"/>
        <v>4428</v>
      </c>
      <c r="C21" s="17">
        <f t="shared" si="2"/>
        <v>2231</v>
      </c>
      <c r="D21" s="17">
        <f t="shared" si="3"/>
        <v>2197</v>
      </c>
      <c r="E21" s="16">
        <f t="shared" si="4"/>
        <v>4334</v>
      </c>
      <c r="F21" s="17">
        <f t="shared" si="5"/>
        <v>2227</v>
      </c>
      <c r="G21" s="17">
        <f t="shared" si="6"/>
        <v>2107</v>
      </c>
      <c r="H21" s="16">
        <f t="shared" si="7"/>
        <v>4202</v>
      </c>
      <c r="I21" s="17">
        <f t="shared" si="8"/>
        <v>2154</v>
      </c>
      <c r="J21" s="17">
        <f t="shared" si="9"/>
        <v>2048</v>
      </c>
      <c r="K21" s="4">
        <v>2520</v>
      </c>
      <c r="L21" s="5">
        <v>1273</v>
      </c>
      <c r="M21" s="5">
        <v>1247</v>
      </c>
      <c r="N21" s="4">
        <v>2392</v>
      </c>
      <c r="O21" s="5">
        <v>1229</v>
      </c>
      <c r="P21" s="5">
        <v>1163</v>
      </c>
      <c r="Q21" s="4">
        <v>2297</v>
      </c>
      <c r="R21" s="5">
        <v>1186</v>
      </c>
      <c r="S21" s="5">
        <v>1111</v>
      </c>
      <c r="T21" s="4">
        <v>428</v>
      </c>
      <c r="U21" s="5">
        <v>209</v>
      </c>
      <c r="V21" s="5">
        <v>219</v>
      </c>
      <c r="W21" s="4">
        <v>417</v>
      </c>
      <c r="X21" s="5">
        <v>211</v>
      </c>
      <c r="Y21" s="5">
        <v>206</v>
      </c>
      <c r="Z21" s="4">
        <v>414</v>
      </c>
      <c r="AA21" s="5">
        <v>200</v>
      </c>
      <c r="AB21" s="5">
        <v>214</v>
      </c>
      <c r="AC21" s="4">
        <v>176</v>
      </c>
      <c r="AD21" s="5">
        <v>85</v>
      </c>
      <c r="AE21" s="5">
        <v>91</v>
      </c>
      <c r="AF21" s="4">
        <v>188</v>
      </c>
      <c r="AG21" s="5">
        <v>92</v>
      </c>
      <c r="AH21" s="5">
        <v>96</v>
      </c>
      <c r="AI21" s="4">
        <v>169</v>
      </c>
      <c r="AJ21" s="5">
        <v>86</v>
      </c>
      <c r="AK21" s="5">
        <v>83</v>
      </c>
      <c r="AL21" s="4">
        <v>455</v>
      </c>
      <c r="AM21" s="5">
        <v>227</v>
      </c>
      <c r="AN21" s="5">
        <v>228</v>
      </c>
      <c r="AO21" s="4">
        <v>396</v>
      </c>
      <c r="AP21" s="5">
        <v>203</v>
      </c>
      <c r="AQ21" s="5">
        <v>193</v>
      </c>
      <c r="AR21" s="4">
        <v>337</v>
      </c>
      <c r="AS21" s="5">
        <v>173</v>
      </c>
      <c r="AT21" s="5">
        <v>164</v>
      </c>
      <c r="AU21" s="4">
        <v>501</v>
      </c>
      <c r="AV21" s="5">
        <v>258</v>
      </c>
      <c r="AW21" s="5">
        <v>243</v>
      </c>
      <c r="AX21" s="4">
        <v>566</v>
      </c>
      <c r="AY21" s="5">
        <v>289</v>
      </c>
      <c r="AZ21" s="5">
        <v>277</v>
      </c>
      <c r="BA21" s="4">
        <v>626</v>
      </c>
      <c r="BB21" s="5">
        <v>321</v>
      </c>
      <c r="BC21" s="5">
        <v>305</v>
      </c>
      <c r="BD21" s="4">
        <v>348</v>
      </c>
      <c r="BE21" s="5">
        <v>179</v>
      </c>
      <c r="BF21" s="5">
        <v>169</v>
      </c>
      <c r="BG21" s="4">
        <v>375</v>
      </c>
      <c r="BH21" s="5">
        <v>203</v>
      </c>
      <c r="BI21" s="5">
        <v>172</v>
      </c>
      <c r="BJ21" s="4">
        <v>359</v>
      </c>
      <c r="BK21" s="5">
        <v>188</v>
      </c>
      <c r="BL21" s="5">
        <v>171</v>
      </c>
      <c r="BM21" s="4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</row>
    <row r="22" spans="1:82" x14ac:dyDescent="0.25">
      <c r="A22" s="20">
        <v>16</v>
      </c>
      <c r="B22" s="16">
        <f t="shared" si="1"/>
        <v>4532</v>
      </c>
      <c r="C22" s="17">
        <f t="shared" si="2"/>
        <v>2269</v>
      </c>
      <c r="D22" s="17">
        <f t="shared" si="3"/>
        <v>2263</v>
      </c>
      <c r="E22" s="16">
        <f t="shared" si="4"/>
        <v>4427</v>
      </c>
      <c r="F22" s="17">
        <f t="shared" si="5"/>
        <v>2270</v>
      </c>
      <c r="G22" s="17">
        <f t="shared" si="6"/>
        <v>2157</v>
      </c>
      <c r="H22" s="16">
        <f t="shared" si="7"/>
        <v>4249</v>
      </c>
      <c r="I22" s="17">
        <f t="shared" si="8"/>
        <v>2178</v>
      </c>
      <c r="J22" s="17">
        <f t="shared" si="9"/>
        <v>2071</v>
      </c>
      <c r="K22" s="4">
        <v>2612</v>
      </c>
      <c r="L22" s="5">
        <v>1314</v>
      </c>
      <c r="M22" s="5">
        <v>1298</v>
      </c>
      <c r="N22" s="4">
        <v>2457</v>
      </c>
      <c r="O22" s="5">
        <v>1258</v>
      </c>
      <c r="P22" s="5">
        <v>1199</v>
      </c>
      <c r="Q22" s="4">
        <v>2322</v>
      </c>
      <c r="R22" s="5">
        <v>1196</v>
      </c>
      <c r="S22" s="5">
        <v>1126</v>
      </c>
      <c r="T22" s="4">
        <v>434</v>
      </c>
      <c r="U22" s="5">
        <v>207</v>
      </c>
      <c r="V22" s="5">
        <v>227</v>
      </c>
      <c r="W22" s="4">
        <v>426</v>
      </c>
      <c r="X22" s="5">
        <v>219</v>
      </c>
      <c r="Y22" s="5">
        <v>207</v>
      </c>
      <c r="Z22" s="4">
        <v>419</v>
      </c>
      <c r="AA22" s="5">
        <v>201</v>
      </c>
      <c r="AB22" s="5">
        <v>218</v>
      </c>
      <c r="AC22" s="4">
        <v>171</v>
      </c>
      <c r="AD22" s="5">
        <v>82</v>
      </c>
      <c r="AE22" s="5">
        <v>89</v>
      </c>
      <c r="AF22" s="4">
        <v>187</v>
      </c>
      <c r="AG22" s="5">
        <v>92</v>
      </c>
      <c r="AH22" s="5">
        <v>95</v>
      </c>
      <c r="AI22" s="4">
        <v>177</v>
      </c>
      <c r="AJ22" s="5">
        <v>88</v>
      </c>
      <c r="AK22" s="5">
        <v>89</v>
      </c>
      <c r="AL22" s="4">
        <v>474</v>
      </c>
      <c r="AM22" s="5">
        <v>234</v>
      </c>
      <c r="AN22" s="5">
        <v>240</v>
      </c>
      <c r="AO22" s="4">
        <v>407</v>
      </c>
      <c r="AP22" s="5">
        <v>209</v>
      </c>
      <c r="AQ22" s="5">
        <v>198</v>
      </c>
      <c r="AR22" s="4">
        <v>348</v>
      </c>
      <c r="AS22" s="5">
        <v>178</v>
      </c>
      <c r="AT22" s="5">
        <v>170</v>
      </c>
      <c r="AU22" s="4">
        <v>500</v>
      </c>
      <c r="AV22" s="5">
        <v>261</v>
      </c>
      <c r="AW22" s="5">
        <v>239</v>
      </c>
      <c r="AX22" s="4">
        <v>564</v>
      </c>
      <c r="AY22" s="5">
        <v>281</v>
      </c>
      <c r="AZ22" s="5">
        <v>283</v>
      </c>
      <c r="BA22" s="4">
        <v>608</v>
      </c>
      <c r="BB22" s="5">
        <v>318</v>
      </c>
      <c r="BC22" s="5">
        <v>290</v>
      </c>
      <c r="BD22" s="4">
        <v>341</v>
      </c>
      <c r="BE22" s="5">
        <v>171</v>
      </c>
      <c r="BF22" s="5">
        <v>170</v>
      </c>
      <c r="BG22" s="4">
        <v>386</v>
      </c>
      <c r="BH22" s="5">
        <v>211</v>
      </c>
      <c r="BI22" s="5">
        <v>175</v>
      </c>
      <c r="BJ22" s="4">
        <v>375</v>
      </c>
      <c r="BK22" s="5">
        <v>197</v>
      </c>
      <c r="BL22" s="5">
        <v>178</v>
      </c>
      <c r="BM22" s="4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</row>
    <row r="23" spans="1:82" x14ac:dyDescent="0.25">
      <c r="A23" s="20">
        <v>17</v>
      </c>
      <c r="B23" s="16">
        <f t="shared" si="1"/>
        <v>4700</v>
      </c>
      <c r="C23" s="17">
        <f t="shared" si="2"/>
        <v>2337</v>
      </c>
      <c r="D23" s="17">
        <f t="shared" si="3"/>
        <v>2363</v>
      </c>
      <c r="E23" s="16">
        <f t="shared" si="4"/>
        <v>4510</v>
      </c>
      <c r="F23" s="17">
        <f t="shared" si="5"/>
        <v>2302</v>
      </c>
      <c r="G23" s="17">
        <f t="shared" si="6"/>
        <v>2208</v>
      </c>
      <c r="H23" s="16">
        <f t="shared" si="7"/>
        <v>4297</v>
      </c>
      <c r="I23" s="17">
        <f t="shared" si="8"/>
        <v>2202</v>
      </c>
      <c r="J23" s="17">
        <f t="shared" si="9"/>
        <v>2095</v>
      </c>
      <c r="K23" s="4">
        <v>2734</v>
      </c>
      <c r="L23" s="5">
        <v>1366</v>
      </c>
      <c r="M23" s="5">
        <v>1368</v>
      </c>
      <c r="N23" s="4">
        <v>2526</v>
      </c>
      <c r="O23" s="5">
        <v>1287</v>
      </c>
      <c r="P23" s="5">
        <v>1239</v>
      </c>
      <c r="Q23" s="4">
        <v>2352</v>
      </c>
      <c r="R23" s="5">
        <v>1209</v>
      </c>
      <c r="S23" s="5">
        <v>1143</v>
      </c>
      <c r="T23" s="4">
        <v>449</v>
      </c>
      <c r="U23" s="5">
        <v>212</v>
      </c>
      <c r="V23" s="5">
        <v>237</v>
      </c>
      <c r="W23" s="4">
        <v>432</v>
      </c>
      <c r="X23" s="5">
        <v>222</v>
      </c>
      <c r="Y23" s="5">
        <v>210</v>
      </c>
      <c r="Z23" s="4">
        <v>424</v>
      </c>
      <c r="AA23" s="5">
        <v>203</v>
      </c>
      <c r="AB23" s="5">
        <v>221</v>
      </c>
      <c r="AC23" s="4">
        <v>169</v>
      </c>
      <c r="AD23" s="5">
        <v>81</v>
      </c>
      <c r="AE23" s="5">
        <v>88</v>
      </c>
      <c r="AF23" s="4">
        <v>183</v>
      </c>
      <c r="AG23" s="5">
        <v>90</v>
      </c>
      <c r="AH23" s="5">
        <v>93</v>
      </c>
      <c r="AI23" s="4">
        <v>181</v>
      </c>
      <c r="AJ23" s="5">
        <v>89</v>
      </c>
      <c r="AK23" s="5">
        <v>92</v>
      </c>
      <c r="AL23" s="4">
        <v>493</v>
      </c>
      <c r="AM23" s="5">
        <v>242</v>
      </c>
      <c r="AN23" s="5">
        <v>251</v>
      </c>
      <c r="AO23" s="4">
        <v>420</v>
      </c>
      <c r="AP23" s="5">
        <v>215</v>
      </c>
      <c r="AQ23" s="5">
        <v>205</v>
      </c>
      <c r="AR23" s="4">
        <v>359</v>
      </c>
      <c r="AS23" s="5">
        <v>183</v>
      </c>
      <c r="AT23" s="5">
        <v>176</v>
      </c>
      <c r="AU23" s="4">
        <v>507</v>
      </c>
      <c r="AV23" s="5">
        <v>264</v>
      </c>
      <c r="AW23" s="5">
        <v>243</v>
      </c>
      <c r="AX23" s="4">
        <v>558</v>
      </c>
      <c r="AY23" s="5">
        <v>275</v>
      </c>
      <c r="AZ23" s="5">
        <v>283</v>
      </c>
      <c r="BA23" s="4">
        <v>594</v>
      </c>
      <c r="BB23" s="5">
        <v>314</v>
      </c>
      <c r="BC23" s="5">
        <v>280</v>
      </c>
      <c r="BD23" s="4">
        <v>348</v>
      </c>
      <c r="BE23" s="5">
        <v>172</v>
      </c>
      <c r="BF23" s="5">
        <v>176</v>
      </c>
      <c r="BG23" s="4">
        <v>391</v>
      </c>
      <c r="BH23" s="5">
        <v>213</v>
      </c>
      <c r="BI23" s="5">
        <v>178</v>
      </c>
      <c r="BJ23" s="4">
        <v>387</v>
      </c>
      <c r="BK23" s="5">
        <v>204</v>
      </c>
      <c r="BL23" s="5">
        <v>183</v>
      </c>
      <c r="BM23" s="4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</row>
    <row r="24" spans="1:82" x14ac:dyDescent="0.25">
      <c r="A24" s="20">
        <v>18</v>
      </c>
      <c r="B24" s="16">
        <f t="shared" si="1"/>
        <v>4960</v>
      </c>
      <c r="C24" s="17">
        <f t="shared" si="2"/>
        <v>2450</v>
      </c>
      <c r="D24" s="17">
        <f t="shared" si="3"/>
        <v>2510</v>
      </c>
      <c r="E24" s="16">
        <f t="shared" si="4"/>
        <v>4580</v>
      </c>
      <c r="F24" s="17">
        <f t="shared" si="5"/>
        <v>2320</v>
      </c>
      <c r="G24" s="17">
        <f t="shared" si="6"/>
        <v>2260</v>
      </c>
      <c r="H24" s="16">
        <f t="shared" si="7"/>
        <v>4342</v>
      </c>
      <c r="I24" s="17">
        <f t="shared" si="8"/>
        <v>2225</v>
      </c>
      <c r="J24" s="17">
        <f t="shared" si="9"/>
        <v>2117</v>
      </c>
      <c r="K24" s="4">
        <v>2900</v>
      </c>
      <c r="L24" s="5">
        <v>1434</v>
      </c>
      <c r="M24" s="5">
        <v>1466</v>
      </c>
      <c r="N24" s="4">
        <v>2596</v>
      </c>
      <c r="O24" s="5">
        <v>1312</v>
      </c>
      <c r="P24" s="5">
        <v>1284</v>
      </c>
      <c r="Q24" s="4">
        <v>2390</v>
      </c>
      <c r="R24" s="5">
        <v>1226</v>
      </c>
      <c r="S24" s="5">
        <v>1164</v>
      </c>
      <c r="T24" s="4">
        <v>478</v>
      </c>
      <c r="U24" s="5">
        <v>229</v>
      </c>
      <c r="V24" s="5">
        <v>249</v>
      </c>
      <c r="W24" s="4">
        <v>435</v>
      </c>
      <c r="X24" s="5">
        <v>221</v>
      </c>
      <c r="Y24" s="5">
        <v>214</v>
      </c>
      <c r="Z24" s="4">
        <v>428</v>
      </c>
      <c r="AA24" s="5">
        <v>207</v>
      </c>
      <c r="AB24" s="5">
        <v>221</v>
      </c>
      <c r="AC24" s="4">
        <v>173</v>
      </c>
      <c r="AD24" s="5">
        <v>85</v>
      </c>
      <c r="AE24" s="5">
        <v>88</v>
      </c>
      <c r="AF24" s="4">
        <v>179</v>
      </c>
      <c r="AG24" s="5">
        <v>87</v>
      </c>
      <c r="AH24" s="5">
        <v>92</v>
      </c>
      <c r="AI24" s="4">
        <v>182</v>
      </c>
      <c r="AJ24" s="5">
        <v>89</v>
      </c>
      <c r="AK24" s="5">
        <v>93</v>
      </c>
      <c r="AL24" s="4">
        <v>510</v>
      </c>
      <c r="AM24" s="5">
        <v>252</v>
      </c>
      <c r="AN24" s="5">
        <v>258</v>
      </c>
      <c r="AO24" s="4">
        <v>434</v>
      </c>
      <c r="AP24" s="5">
        <v>220</v>
      </c>
      <c r="AQ24" s="5">
        <v>214</v>
      </c>
      <c r="AR24" s="4">
        <v>368</v>
      </c>
      <c r="AS24" s="5">
        <v>188</v>
      </c>
      <c r="AT24" s="5">
        <v>180</v>
      </c>
      <c r="AU24" s="4">
        <v>523</v>
      </c>
      <c r="AV24" s="5">
        <v>264</v>
      </c>
      <c r="AW24" s="5">
        <v>259</v>
      </c>
      <c r="AX24" s="4">
        <v>548</v>
      </c>
      <c r="AY24" s="5">
        <v>271</v>
      </c>
      <c r="AZ24" s="5">
        <v>277</v>
      </c>
      <c r="BA24" s="4">
        <v>581</v>
      </c>
      <c r="BB24" s="5">
        <v>305</v>
      </c>
      <c r="BC24" s="5">
        <v>276</v>
      </c>
      <c r="BD24" s="4">
        <v>376</v>
      </c>
      <c r="BE24" s="5">
        <v>186</v>
      </c>
      <c r="BF24" s="5">
        <v>190</v>
      </c>
      <c r="BG24" s="4">
        <v>388</v>
      </c>
      <c r="BH24" s="5">
        <v>209</v>
      </c>
      <c r="BI24" s="5">
        <v>179</v>
      </c>
      <c r="BJ24" s="4">
        <v>393</v>
      </c>
      <c r="BK24" s="5">
        <v>210</v>
      </c>
      <c r="BL24" s="5">
        <v>183</v>
      </c>
      <c r="BM24" s="4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</row>
    <row r="25" spans="1:82" x14ac:dyDescent="0.25">
      <c r="A25" s="20">
        <v>19</v>
      </c>
      <c r="B25" s="16">
        <f t="shared" si="1"/>
        <v>5284</v>
      </c>
      <c r="C25" s="17">
        <f t="shared" si="2"/>
        <v>2593</v>
      </c>
      <c r="D25" s="17">
        <f t="shared" si="3"/>
        <v>2691</v>
      </c>
      <c r="E25" s="16">
        <f t="shared" si="4"/>
        <v>4650</v>
      </c>
      <c r="F25" s="17">
        <f t="shared" si="5"/>
        <v>2335</v>
      </c>
      <c r="G25" s="17">
        <f t="shared" si="6"/>
        <v>2315</v>
      </c>
      <c r="H25" s="16">
        <f t="shared" si="7"/>
        <v>4387</v>
      </c>
      <c r="I25" s="17">
        <f t="shared" si="8"/>
        <v>2244</v>
      </c>
      <c r="J25" s="17">
        <f t="shared" si="9"/>
        <v>2143</v>
      </c>
      <c r="K25" s="4">
        <v>3093</v>
      </c>
      <c r="L25" s="5">
        <v>1513</v>
      </c>
      <c r="M25" s="5">
        <v>1580</v>
      </c>
      <c r="N25" s="4">
        <v>2671</v>
      </c>
      <c r="O25" s="5">
        <v>1338</v>
      </c>
      <c r="P25" s="5">
        <v>1333</v>
      </c>
      <c r="Q25" s="4">
        <v>2436</v>
      </c>
      <c r="R25" s="5">
        <v>1247</v>
      </c>
      <c r="S25" s="5">
        <v>1189</v>
      </c>
      <c r="T25" s="4">
        <v>516</v>
      </c>
      <c r="U25" s="5">
        <v>253</v>
      </c>
      <c r="V25" s="5">
        <v>263</v>
      </c>
      <c r="W25" s="4">
        <v>436</v>
      </c>
      <c r="X25" s="5">
        <v>217</v>
      </c>
      <c r="Y25" s="5">
        <v>219</v>
      </c>
      <c r="Z25" s="4">
        <v>430</v>
      </c>
      <c r="AA25" s="5">
        <v>211</v>
      </c>
      <c r="AB25" s="5">
        <v>219</v>
      </c>
      <c r="AC25" s="4">
        <v>180</v>
      </c>
      <c r="AD25" s="5">
        <v>91</v>
      </c>
      <c r="AE25" s="5">
        <v>89</v>
      </c>
      <c r="AF25" s="4">
        <v>176</v>
      </c>
      <c r="AG25" s="5">
        <v>85</v>
      </c>
      <c r="AH25" s="5">
        <v>91</v>
      </c>
      <c r="AI25" s="4">
        <v>178</v>
      </c>
      <c r="AJ25" s="5">
        <v>87</v>
      </c>
      <c r="AK25" s="5">
        <v>91</v>
      </c>
      <c r="AL25" s="4">
        <v>528</v>
      </c>
      <c r="AM25" s="5">
        <v>263</v>
      </c>
      <c r="AN25" s="5">
        <v>265</v>
      </c>
      <c r="AO25" s="4">
        <v>453</v>
      </c>
      <c r="AP25" s="5">
        <v>227</v>
      </c>
      <c r="AQ25" s="5">
        <v>226</v>
      </c>
      <c r="AR25" s="4">
        <v>374</v>
      </c>
      <c r="AS25" s="5">
        <v>191</v>
      </c>
      <c r="AT25" s="5">
        <v>183</v>
      </c>
      <c r="AU25" s="4">
        <v>549</v>
      </c>
      <c r="AV25" s="5">
        <v>264</v>
      </c>
      <c r="AW25" s="5">
        <v>285</v>
      </c>
      <c r="AX25" s="4">
        <v>535</v>
      </c>
      <c r="AY25" s="5">
        <v>268</v>
      </c>
      <c r="AZ25" s="5">
        <v>267</v>
      </c>
      <c r="BA25" s="4">
        <v>571</v>
      </c>
      <c r="BB25" s="5">
        <v>294</v>
      </c>
      <c r="BC25" s="5">
        <v>277</v>
      </c>
      <c r="BD25" s="4">
        <v>418</v>
      </c>
      <c r="BE25" s="5">
        <v>209</v>
      </c>
      <c r="BF25" s="5">
        <v>209</v>
      </c>
      <c r="BG25" s="4">
        <v>379</v>
      </c>
      <c r="BH25" s="5">
        <v>200</v>
      </c>
      <c r="BI25" s="5">
        <v>179</v>
      </c>
      <c r="BJ25" s="4">
        <v>398</v>
      </c>
      <c r="BK25" s="5">
        <v>214</v>
      </c>
      <c r="BL25" s="5">
        <v>184</v>
      </c>
      <c r="BM25" s="4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</row>
    <row r="26" spans="1:82" x14ac:dyDescent="0.25">
      <c r="A26" s="20" t="s">
        <v>45</v>
      </c>
      <c r="B26" s="16">
        <f t="shared" si="1"/>
        <v>31218</v>
      </c>
      <c r="C26" s="17">
        <f t="shared" si="2"/>
        <v>15003</v>
      </c>
      <c r="D26" s="17">
        <f t="shared" si="3"/>
        <v>16215</v>
      </c>
      <c r="E26" s="16">
        <f t="shared" si="4"/>
        <v>25137</v>
      </c>
      <c r="F26" s="17">
        <f t="shared" si="5"/>
        <v>12305</v>
      </c>
      <c r="G26" s="17">
        <f t="shared" si="6"/>
        <v>12832</v>
      </c>
      <c r="H26" s="16">
        <f t="shared" si="7"/>
        <v>22851</v>
      </c>
      <c r="I26" s="17">
        <f t="shared" si="8"/>
        <v>11560</v>
      </c>
      <c r="J26" s="17">
        <f t="shared" si="9"/>
        <v>11291</v>
      </c>
      <c r="K26" s="4">
        <v>18130</v>
      </c>
      <c r="L26" s="5">
        <v>8644</v>
      </c>
      <c r="M26" s="5">
        <v>9486</v>
      </c>
      <c r="N26" s="4">
        <v>14914</v>
      </c>
      <c r="O26" s="5">
        <v>7276</v>
      </c>
      <c r="P26" s="5">
        <v>7638</v>
      </c>
      <c r="Q26" s="4">
        <v>13106</v>
      </c>
      <c r="R26" s="5">
        <v>6611</v>
      </c>
      <c r="S26" s="5">
        <v>6495</v>
      </c>
      <c r="T26" s="4">
        <v>3212</v>
      </c>
      <c r="U26" s="5">
        <v>1632</v>
      </c>
      <c r="V26" s="5">
        <v>1580</v>
      </c>
      <c r="W26" s="4">
        <v>2304</v>
      </c>
      <c r="X26" s="5">
        <v>1107</v>
      </c>
      <c r="Y26" s="5">
        <v>1197</v>
      </c>
      <c r="Z26" s="4">
        <v>2181</v>
      </c>
      <c r="AA26" s="5">
        <v>1096</v>
      </c>
      <c r="AB26" s="5">
        <v>1085</v>
      </c>
      <c r="AC26" s="4">
        <v>985</v>
      </c>
      <c r="AD26" s="5">
        <v>511</v>
      </c>
      <c r="AE26" s="5">
        <v>474</v>
      </c>
      <c r="AF26" s="4">
        <v>838</v>
      </c>
      <c r="AG26" s="5">
        <v>404</v>
      </c>
      <c r="AH26" s="5">
        <v>434</v>
      </c>
      <c r="AI26" s="4">
        <v>843</v>
      </c>
      <c r="AJ26" s="5">
        <v>408</v>
      </c>
      <c r="AK26" s="5">
        <v>435</v>
      </c>
      <c r="AL26" s="4">
        <v>2916</v>
      </c>
      <c r="AM26" s="5">
        <v>1445</v>
      </c>
      <c r="AN26" s="5">
        <v>1471</v>
      </c>
      <c r="AO26" s="4">
        <v>2512</v>
      </c>
      <c r="AP26" s="5">
        <v>1232</v>
      </c>
      <c r="AQ26" s="5">
        <v>1280</v>
      </c>
      <c r="AR26" s="4">
        <v>2020</v>
      </c>
      <c r="AS26" s="5">
        <v>1027</v>
      </c>
      <c r="AT26" s="5">
        <v>993</v>
      </c>
      <c r="AU26" s="4">
        <v>3474</v>
      </c>
      <c r="AV26" s="5">
        <v>1514</v>
      </c>
      <c r="AW26" s="5">
        <v>1960</v>
      </c>
      <c r="AX26" s="4">
        <v>2711</v>
      </c>
      <c r="AY26" s="5">
        <v>1356</v>
      </c>
      <c r="AZ26" s="5">
        <v>1355</v>
      </c>
      <c r="BA26" s="4">
        <v>2722</v>
      </c>
      <c r="BB26" s="5">
        <v>1345</v>
      </c>
      <c r="BC26" s="5">
        <v>1377</v>
      </c>
      <c r="BD26" s="4">
        <v>2501</v>
      </c>
      <c r="BE26" s="5">
        <v>1257</v>
      </c>
      <c r="BF26" s="5">
        <v>1244</v>
      </c>
      <c r="BG26" s="4">
        <v>1858</v>
      </c>
      <c r="BH26" s="5">
        <v>930</v>
      </c>
      <c r="BI26" s="5">
        <v>928</v>
      </c>
      <c r="BJ26" s="4">
        <v>1979</v>
      </c>
      <c r="BK26" s="5">
        <v>1073</v>
      </c>
      <c r="BL26" s="5">
        <v>906</v>
      </c>
      <c r="BM26" s="4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</row>
    <row r="27" spans="1:82" x14ac:dyDescent="0.25">
      <c r="A27" s="20" t="s">
        <v>46</v>
      </c>
      <c r="B27" s="16">
        <f t="shared" si="1"/>
        <v>38484</v>
      </c>
      <c r="C27" s="17">
        <f t="shared" si="2"/>
        <v>17873</v>
      </c>
      <c r="D27" s="17">
        <f t="shared" si="3"/>
        <v>20611</v>
      </c>
      <c r="E27" s="16">
        <f t="shared" si="4"/>
        <v>31555</v>
      </c>
      <c r="F27" s="17">
        <f t="shared" si="5"/>
        <v>15088</v>
      </c>
      <c r="G27" s="17">
        <f t="shared" si="6"/>
        <v>16467</v>
      </c>
      <c r="H27" s="16">
        <f t="shared" si="7"/>
        <v>25576</v>
      </c>
      <c r="I27" s="17">
        <f t="shared" si="8"/>
        <v>12363</v>
      </c>
      <c r="J27" s="17">
        <f t="shared" si="9"/>
        <v>13213</v>
      </c>
      <c r="K27" s="4">
        <v>21293</v>
      </c>
      <c r="L27" s="5">
        <v>9927</v>
      </c>
      <c r="M27" s="5">
        <v>11366</v>
      </c>
      <c r="N27" s="4">
        <v>18978</v>
      </c>
      <c r="O27" s="5">
        <v>9003</v>
      </c>
      <c r="P27" s="5">
        <v>9975</v>
      </c>
      <c r="Q27" s="4">
        <v>15678</v>
      </c>
      <c r="R27" s="5">
        <v>7511</v>
      </c>
      <c r="S27" s="5">
        <v>8167</v>
      </c>
      <c r="T27" s="4">
        <v>4474</v>
      </c>
      <c r="U27" s="5">
        <v>2233</v>
      </c>
      <c r="V27" s="5">
        <v>2241</v>
      </c>
      <c r="W27" s="4">
        <v>2957</v>
      </c>
      <c r="X27" s="5">
        <v>1499</v>
      </c>
      <c r="Y27" s="5">
        <v>1458</v>
      </c>
      <c r="Z27" s="4">
        <v>2229</v>
      </c>
      <c r="AA27" s="5">
        <v>1072</v>
      </c>
      <c r="AB27" s="5">
        <v>1157</v>
      </c>
      <c r="AC27" s="4">
        <v>995</v>
      </c>
      <c r="AD27" s="5">
        <v>445</v>
      </c>
      <c r="AE27" s="5">
        <v>550</v>
      </c>
      <c r="AF27" s="4">
        <v>912</v>
      </c>
      <c r="AG27" s="5">
        <v>474</v>
      </c>
      <c r="AH27" s="5">
        <v>438</v>
      </c>
      <c r="AI27" s="4">
        <v>784</v>
      </c>
      <c r="AJ27" s="5">
        <v>375</v>
      </c>
      <c r="AK27" s="5">
        <v>409</v>
      </c>
      <c r="AL27" s="4">
        <v>3423</v>
      </c>
      <c r="AM27" s="5">
        <v>1543</v>
      </c>
      <c r="AN27" s="5">
        <v>1880</v>
      </c>
      <c r="AO27" s="4">
        <v>2881</v>
      </c>
      <c r="AP27" s="5">
        <v>1428</v>
      </c>
      <c r="AQ27" s="5">
        <v>1453</v>
      </c>
      <c r="AR27" s="4">
        <v>2402</v>
      </c>
      <c r="AS27" s="5">
        <v>1172</v>
      </c>
      <c r="AT27" s="5">
        <v>1230</v>
      </c>
      <c r="AU27" s="4">
        <v>5865</v>
      </c>
      <c r="AV27" s="5">
        <v>2529</v>
      </c>
      <c r="AW27" s="5">
        <v>3336</v>
      </c>
      <c r="AX27" s="4">
        <v>3612</v>
      </c>
      <c r="AY27" s="5">
        <v>1575</v>
      </c>
      <c r="AZ27" s="5">
        <v>2037</v>
      </c>
      <c r="BA27" s="4">
        <v>2694</v>
      </c>
      <c r="BB27" s="5">
        <v>1333</v>
      </c>
      <c r="BC27" s="5">
        <v>1361</v>
      </c>
      <c r="BD27" s="4">
        <v>2434</v>
      </c>
      <c r="BE27" s="5">
        <v>1196</v>
      </c>
      <c r="BF27" s="5">
        <v>1238</v>
      </c>
      <c r="BG27" s="4">
        <v>2215</v>
      </c>
      <c r="BH27" s="5">
        <v>1109</v>
      </c>
      <c r="BI27" s="5">
        <v>1106</v>
      </c>
      <c r="BJ27" s="4">
        <v>1789</v>
      </c>
      <c r="BK27" s="5">
        <v>900</v>
      </c>
      <c r="BL27" s="5">
        <v>889</v>
      </c>
      <c r="BM27" s="4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</row>
    <row r="28" spans="1:82" x14ac:dyDescent="0.25">
      <c r="A28" s="20" t="s">
        <v>47</v>
      </c>
      <c r="B28" s="16">
        <f t="shared" si="1"/>
        <v>36069</v>
      </c>
      <c r="C28" s="17">
        <f t="shared" si="2"/>
        <v>16337</v>
      </c>
      <c r="D28" s="17">
        <f t="shared" si="3"/>
        <v>19732</v>
      </c>
      <c r="E28" s="16">
        <f t="shared" si="4"/>
        <v>38428</v>
      </c>
      <c r="F28" s="17">
        <f t="shared" si="5"/>
        <v>17953</v>
      </c>
      <c r="G28" s="17">
        <f t="shared" si="6"/>
        <v>20475</v>
      </c>
      <c r="H28" s="16">
        <f t="shared" si="7"/>
        <v>31977</v>
      </c>
      <c r="I28" s="17">
        <f t="shared" si="8"/>
        <v>15029</v>
      </c>
      <c r="J28" s="17">
        <f t="shared" si="9"/>
        <v>16948</v>
      </c>
      <c r="K28" s="4">
        <v>19484</v>
      </c>
      <c r="L28" s="5">
        <v>8598</v>
      </c>
      <c r="M28" s="5">
        <v>10886</v>
      </c>
      <c r="N28" s="4">
        <v>22191</v>
      </c>
      <c r="O28" s="5">
        <v>10500</v>
      </c>
      <c r="P28" s="5">
        <v>11691</v>
      </c>
      <c r="Q28" s="4">
        <v>20239</v>
      </c>
      <c r="R28" s="5">
        <v>9374</v>
      </c>
      <c r="S28" s="5">
        <v>10865</v>
      </c>
      <c r="T28" s="4">
        <v>3790</v>
      </c>
      <c r="U28" s="5">
        <v>1817</v>
      </c>
      <c r="V28" s="5">
        <v>1973</v>
      </c>
      <c r="W28" s="4">
        <v>4034</v>
      </c>
      <c r="X28" s="5">
        <v>1986</v>
      </c>
      <c r="Y28" s="5">
        <v>2048</v>
      </c>
      <c r="Z28" s="4">
        <v>2687</v>
      </c>
      <c r="AA28" s="5">
        <v>1362</v>
      </c>
      <c r="AB28" s="5">
        <v>1325</v>
      </c>
      <c r="AC28" s="4">
        <v>895</v>
      </c>
      <c r="AD28" s="5">
        <v>432</v>
      </c>
      <c r="AE28" s="5">
        <v>463</v>
      </c>
      <c r="AF28" s="4">
        <v>884</v>
      </c>
      <c r="AG28" s="5">
        <v>397</v>
      </c>
      <c r="AH28" s="5">
        <v>487</v>
      </c>
      <c r="AI28" s="4">
        <v>835</v>
      </c>
      <c r="AJ28" s="5">
        <v>434</v>
      </c>
      <c r="AK28" s="5">
        <v>401</v>
      </c>
      <c r="AL28" s="4">
        <v>3031</v>
      </c>
      <c r="AM28" s="5">
        <v>1371</v>
      </c>
      <c r="AN28" s="5">
        <v>1660</v>
      </c>
      <c r="AO28" s="4">
        <v>3262</v>
      </c>
      <c r="AP28" s="5">
        <v>1478</v>
      </c>
      <c r="AQ28" s="5">
        <v>1784</v>
      </c>
      <c r="AR28" s="4">
        <v>2719</v>
      </c>
      <c r="AS28" s="5">
        <v>1346</v>
      </c>
      <c r="AT28" s="5">
        <v>1373</v>
      </c>
      <c r="AU28" s="4">
        <v>6633</v>
      </c>
      <c r="AV28" s="5">
        <v>3045</v>
      </c>
      <c r="AW28" s="5">
        <v>3588</v>
      </c>
      <c r="AX28" s="4">
        <v>5942</v>
      </c>
      <c r="AY28" s="5">
        <v>2591</v>
      </c>
      <c r="AZ28" s="5">
        <v>3351</v>
      </c>
      <c r="BA28" s="4">
        <v>3596</v>
      </c>
      <c r="BB28" s="5">
        <v>1566</v>
      </c>
      <c r="BC28" s="5">
        <v>2030</v>
      </c>
      <c r="BD28" s="4">
        <v>2236</v>
      </c>
      <c r="BE28" s="5">
        <v>1074</v>
      </c>
      <c r="BF28" s="5">
        <v>1162</v>
      </c>
      <c r="BG28" s="4">
        <v>2115</v>
      </c>
      <c r="BH28" s="5">
        <v>1001</v>
      </c>
      <c r="BI28" s="5">
        <v>1114</v>
      </c>
      <c r="BJ28" s="4">
        <v>1901</v>
      </c>
      <c r="BK28" s="5">
        <v>947</v>
      </c>
      <c r="BL28" s="5">
        <v>954</v>
      </c>
      <c r="BM28" s="4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</row>
    <row r="29" spans="1:82" x14ac:dyDescent="0.25">
      <c r="A29" s="20" t="s">
        <v>48</v>
      </c>
      <c r="B29" s="16">
        <f t="shared" si="1"/>
        <v>29987</v>
      </c>
      <c r="C29" s="17">
        <f t="shared" si="2"/>
        <v>13581</v>
      </c>
      <c r="D29" s="17">
        <f t="shared" si="3"/>
        <v>16406</v>
      </c>
      <c r="E29" s="16">
        <f t="shared" si="4"/>
        <v>36735</v>
      </c>
      <c r="F29" s="17">
        <f t="shared" si="5"/>
        <v>16878</v>
      </c>
      <c r="G29" s="17">
        <f t="shared" si="6"/>
        <v>19857</v>
      </c>
      <c r="H29" s="16">
        <f t="shared" si="7"/>
        <v>39138</v>
      </c>
      <c r="I29" s="17">
        <f t="shared" si="8"/>
        <v>18432</v>
      </c>
      <c r="J29" s="17">
        <f t="shared" si="9"/>
        <v>20706</v>
      </c>
      <c r="K29" s="4">
        <v>16889</v>
      </c>
      <c r="L29" s="5">
        <v>7561</v>
      </c>
      <c r="M29" s="5">
        <v>9328</v>
      </c>
      <c r="N29" s="4">
        <v>20551</v>
      </c>
      <c r="O29" s="5">
        <v>9341</v>
      </c>
      <c r="P29" s="5">
        <v>11210</v>
      </c>
      <c r="Q29" s="4">
        <v>23802</v>
      </c>
      <c r="R29" s="5">
        <v>11436</v>
      </c>
      <c r="S29" s="5">
        <v>12366</v>
      </c>
      <c r="T29" s="4">
        <v>2501</v>
      </c>
      <c r="U29" s="5">
        <v>1144</v>
      </c>
      <c r="V29" s="5">
        <v>1357</v>
      </c>
      <c r="W29" s="4">
        <v>3712</v>
      </c>
      <c r="X29" s="5">
        <v>1779</v>
      </c>
      <c r="Y29" s="5">
        <v>1933</v>
      </c>
      <c r="Z29" s="4">
        <v>3698</v>
      </c>
      <c r="AA29" s="5">
        <v>1801</v>
      </c>
      <c r="AB29" s="5">
        <v>1897</v>
      </c>
      <c r="AC29" s="4">
        <v>694</v>
      </c>
      <c r="AD29" s="5">
        <v>337</v>
      </c>
      <c r="AE29" s="5">
        <v>357</v>
      </c>
      <c r="AF29" s="4">
        <v>786</v>
      </c>
      <c r="AG29" s="5">
        <v>380</v>
      </c>
      <c r="AH29" s="5">
        <v>406</v>
      </c>
      <c r="AI29" s="4">
        <v>800</v>
      </c>
      <c r="AJ29" s="5">
        <v>359</v>
      </c>
      <c r="AK29" s="5">
        <v>441</v>
      </c>
      <c r="AL29" s="4">
        <v>2648</v>
      </c>
      <c r="AM29" s="5">
        <v>1198</v>
      </c>
      <c r="AN29" s="5">
        <v>1450</v>
      </c>
      <c r="AO29" s="4">
        <v>2842</v>
      </c>
      <c r="AP29" s="5">
        <v>1288</v>
      </c>
      <c r="AQ29" s="5">
        <v>1554</v>
      </c>
      <c r="AR29" s="4">
        <v>3059</v>
      </c>
      <c r="AS29" s="5">
        <v>1389</v>
      </c>
      <c r="AT29" s="5">
        <v>1670</v>
      </c>
      <c r="AU29" s="4">
        <v>5299</v>
      </c>
      <c r="AV29" s="5">
        <v>2479</v>
      </c>
      <c r="AW29" s="5">
        <v>2820</v>
      </c>
      <c r="AX29" s="4">
        <v>6639</v>
      </c>
      <c r="AY29" s="5">
        <v>3071</v>
      </c>
      <c r="AZ29" s="5">
        <v>3568</v>
      </c>
      <c r="BA29" s="4">
        <v>5939</v>
      </c>
      <c r="BB29" s="5">
        <v>2611</v>
      </c>
      <c r="BC29" s="5">
        <v>3328</v>
      </c>
      <c r="BD29" s="4">
        <v>1956</v>
      </c>
      <c r="BE29" s="5">
        <v>862</v>
      </c>
      <c r="BF29" s="5">
        <v>1094</v>
      </c>
      <c r="BG29" s="4">
        <v>2205</v>
      </c>
      <c r="BH29" s="5">
        <v>1019</v>
      </c>
      <c r="BI29" s="5">
        <v>1186</v>
      </c>
      <c r="BJ29" s="4">
        <v>1840</v>
      </c>
      <c r="BK29" s="5">
        <v>836</v>
      </c>
      <c r="BL29" s="5">
        <v>1004</v>
      </c>
      <c r="BM29" s="4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</row>
    <row r="30" spans="1:82" x14ac:dyDescent="0.25">
      <c r="A30" s="20" t="s">
        <v>49</v>
      </c>
      <c r="B30" s="16">
        <f t="shared" si="1"/>
        <v>28537</v>
      </c>
      <c r="C30" s="17">
        <f t="shared" si="2"/>
        <v>13233</v>
      </c>
      <c r="D30" s="17">
        <f t="shared" si="3"/>
        <v>15304</v>
      </c>
      <c r="E30" s="16">
        <f t="shared" si="4"/>
        <v>30623</v>
      </c>
      <c r="F30" s="17">
        <f t="shared" si="5"/>
        <v>14076</v>
      </c>
      <c r="G30" s="17">
        <f t="shared" si="6"/>
        <v>16547</v>
      </c>
      <c r="H30" s="16">
        <f t="shared" si="7"/>
        <v>37603</v>
      </c>
      <c r="I30" s="17">
        <f t="shared" si="8"/>
        <v>17494</v>
      </c>
      <c r="J30" s="17">
        <f t="shared" si="9"/>
        <v>20109</v>
      </c>
      <c r="K30" s="4">
        <v>16371</v>
      </c>
      <c r="L30" s="5">
        <v>7596</v>
      </c>
      <c r="M30" s="5">
        <v>8775</v>
      </c>
      <c r="N30" s="4">
        <v>17663</v>
      </c>
      <c r="O30" s="5">
        <v>8107</v>
      </c>
      <c r="P30" s="5">
        <v>9556</v>
      </c>
      <c r="Q30" s="4">
        <v>21779</v>
      </c>
      <c r="R30" s="5">
        <v>10152</v>
      </c>
      <c r="S30" s="5">
        <v>11627</v>
      </c>
      <c r="T30" s="4">
        <v>2316</v>
      </c>
      <c r="U30" s="5">
        <v>1072</v>
      </c>
      <c r="V30" s="5">
        <v>1244</v>
      </c>
      <c r="W30" s="4">
        <v>2545</v>
      </c>
      <c r="X30" s="5">
        <v>1180</v>
      </c>
      <c r="Y30" s="5">
        <v>1365</v>
      </c>
      <c r="Z30" s="4">
        <v>3680</v>
      </c>
      <c r="AA30" s="5">
        <v>1766</v>
      </c>
      <c r="AB30" s="5">
        <v>1914</v>
      </c>
      <c r="AC30" s="4">
        <v>565</v>
      </c>
      <c r="AD30" s="5">
        <v>257</v>
      </c>
      <c r="AE30" s="5">
        <v>308</v>
      </c>
      <c r="AF30" s="4">
        <v>607</v>
      </c>
      <c r="AG30" s="5">
        <v>294</v>
      </c>
      <c r="AH30" s="5">
        <v>313</v>
      </c>
      <c r="AI30" s="4">
        <v>709</v>
      </c>
      <c r="AJ30" s="5">
        <v>342</v>
      </c>
      <c r="AK30" s="5">
        <v>367</v>
      </c>
      <c r="AL30" s="4">
        <v>2591</v>
      </c>
      <c r="AM30" s="5">
        <v>1164</v>
      </c>
      <c r="AN30" s="5">
        <v>1427</v>
      </c>
      <c r="AO30" s="4">
        <v>2471</v>
      </c>
      <c r="AP30" s="5">
        <v>1112</v>
      </c>
      <c r="AQ30" s="5">
        <v>1359</v>
      </c>
      <c r="AR30" s="4">
        <v>2644</v>
      </c>
      <c r="AS30" s="5">
        <v>1197</v>
      </c>
      <c r="AT30" s="5">
        <v>1447</v>
      </c>
      <c r="AU30" s="4">
        <v>4538</v>
      </c>
      <c r="AV30" s="5">
        <v>2201</v>
      </c>
      <c r="AW30" s="5">
        <v>2337</v>
      </c>
      <c r="AX30" s="4">
        <v>5241</v>
      </c>
      <c r="AY30" s="5">
        <v>2452</v>
      </c>
      <c r="AZ30" s="5">
        <v>2789</v>
      </c>
      <c r="BA30" s="4">
        <v>6606</v>
      </c>
      <c r="BB30" s="5">
        <v>3069</v>
      </c>
      <c r="BC30" s="5">
        <v>3537</v>
      </c>
      <c r="BD30" s="4">
        <v>2156</v>
      </c>
      <c r="BE30" s="5">
        <v>943</v>
      </c>
      <c r="BF30" s="5">
        <v>1213</v>
      </c>
      <c r="BG30" s="4">
        <v>2096</v>
      </c>
      <c r="BH30" s="5">
        <v>931</v>
      </c>
      <c r="BI30" s="5">
        <v>1165</v>
      </c>
      <c r="BJ30" s="4">
        <v>2185</v>
      </c>
      <c r="BK30" s="5">
        <v>968</v>
      </c>
      <c r="BL30" s="5">
        <v>1217</v>
      </c>
      <c r="BM30" s="4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</row>
    <row r="31" spans="1:82" x14ac:dyDescent="0.25">
      <c r="A31" s="20" t="s">
        <v>50</v>
      </c>
      <c r="B31" s="16">
        <f t="shared" si="1"/>
        <v>27857</v>
      </c>
      <c r="C31" s="17">
        <f t="shared" si="2"/>
        <v>12665</v>
      </c>
      <c r="D31" s="17">
        <f t="shared" si="3"/>
        <v>15192</v>
      </c>
      <c r="E31" s="16">
        <f t="shared" si="4"/>
        <v>28452</v>
      </c>
      <c r="F31" s="17">
        <f t="shared" si="5"/>
        <v>13305</v>
      </c>
      <c r="G31" s="17">
        <f t="shared" si="6"/>
        <v>15147</v>
      </c>
      <c r="H31" s="16">
        <f t="shared" si="7"/>
        <v>32010</v>
      </c>
      <c r="I31" s="17">
        <f t="shared" si="8"/>
        <v>14916</v>
      </c>
      <c r="J31" s="17">
        <f t="shared" si="9"/>
        <v>17094</v>
      </c>
      <c r="K31" s="4">
        <v>16473</v>
      </c>
      <c r="L31" s="5">
        <v>7390</v>
      </c>
      <c r="M31" s="5">
        <v>9083</v>
      </c>
      <c r="N31" s="4">
        <v>16484</v>
      </c>
      <c r="O31" s="5">
        <v>7728</v>
      </c>
      <c r="P31" s="5">
        <v>8756</v>
      </c>
      <c r="Q31" s="4">
        <v>18881</v>
      </c>
      <c r="R31" s="5">
        <v>8862</v>
      </c>
      <c r="S31" s="5">
        <v>10019</v>
      </c>
      <c r="T31" s="4">
        <v>2355</v>
      </c>
      <c r="U31" s="5">
        <v>1112</v>
      </c>
      <c r="V31" s="5">
        <v>1243</v>
      </c>
      <c r="W31" s="4">
        <v>2312</v>
      </c>
      <c r="X31" s="5">
        <v>1086</v>
      </c>
      <c r="Y31" s="5">
        <v>1226</v>
      </c>
      <c r="Z31" s="4">
        <v>2614</v>
      </c>
      <c r="AA31" s="5">
        <v>1231</v>
      </c>
      <c r="AB31" s="5">
        <v>1383</v>
      </c>
      <c r="AC31" s="4">
        <v>363</v>
      </c>
      <c r="AD31" s="5">
        <v>179</v>
      </c>
      <c r="AE31" s="5">
        <v>184</v>
      </c>
      <c r="AF31" s="4">
        <v>495</v>
      </c>
      <c r="AG31" s="5">
        <v>224</v>
      </c>
      <c r="AH31" s="5">
        <v>271</v>
      </c>
      <c r="AI31" s="4">
        <v>559</v>
      </c>
      <c r="AJ31" s="5">
        <v>270</v>
      </c>
      <c r="AK31" s="5">
        <v>289</v>
      </c>
      <c r="AL31" s="4">
        <v>2308</v>
      </c>
      <c r="AM31" s="5">
        <v>1009</v>
      </c>
      <c r="AN31" s="5">
        <v>1299</v>
      </c>
      <c r="AO31" s="4">
        <v>2425</v>
      </c>
      <c r="AP31" s="5">
        <v>1078</v>
      </c>
      <c r="AQ31" s="5">
        <v>1347</v>
      </c>
      <c r="AR31" s="4">
        <v>2349</v>
      </c>
      <c r="AS31" s="5">
        <v>1049</v>
      </c>
      <c r="AT31" s="5">
        <v>1300</v>
      </c>
      <c r="AU31" s="4">
        <v>3991</v>
      </c>
      <c r="AV31" s="5">
        <v>1900</v>
      </c>
      <c r="AW31" s="5">
        <v>2091</v>
      </c>
      <c r="AX31" s="4">
        <v>4453</v>
      </c>
      <c r="AY31" s="5">
        <v>2149</v>
      </c>
      <c r="AZ31" s="5">
        <v>2304</v>
      </c>
      <c r="BA31" s="4">
        <v>5292</v>
      </c>
      <c r="BB31" s="5">
        <v>2470</v>
      </c>
      <c r="BC31" s="5">
        <v>2822</v>
      </c>
      <c r="BD31" s="4">
        <v>2367</v>
      </c>
      <c r="BE31" s="5">
        <v>1075</v>
      </c>
      <c r="BF31" s="5">
        <v>1292</v>
      </c>
      <c r="BG31" s="4">
        <v>2283</v>
      </c>
      <c r="BH31" s="5">
        <v>1040</v>
      </c>
      <c r="BI31" s="5">
        <v>1243</v>
      </c>
      <c r="BJ31" s="4">
        <v>2315</v>
      </c>
      <c r="BK31" s="5">
        <v>1034</v>
      </c>
      <c r="BL31" s="5">
        <v>1281</v>
      </c>
      <c r="BM31" s="4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</row>
    <row r="32" spans="1:82" x14ac:dyDescent="0.25">
      <c r="A32" s="20" t="s">
        <v>51</v>
      </c>
      <c r="B32" s="16">
        <f t="shared" si="1"/>
        <v>23699</v>
      </c>
      <c r="C32" s="17">
        <f t="shared" si="2"/>
        <v>10434</v>
      </c>
      <c r="D32" s="17">
        <f t="shared" si="3"/>
        <v>13265</v>
      </c>
      <c r="E32" s="16">
        <f t="shared" si="4"/>
        <v>26949</v>
      </c>
      <c r="F32" s="17">
        <f t="shared" si="5"/>
        <v>12287</v>
      </c>
      <c r="G32" s="17">
        <f t="shared" si="6"/>
        <v>14662</v>
      </c>
      <c r="H32" s="16">
        <f t="shared" si="7"/>
        <v>28660</v>
      </c>
      <c r="I32" s="17">
        <f t="shared" si="8"/>
        <v>13534</v>
      </c>
      <c r="J32" s="17">
        <f t="shared" si="9"/>
        <v>15126</v>
      </c>
      <c r="K32" s="4">
        <v>13696</v>
      </c>
      <c r="L32" s="5">
        <v>5990</v>
      </c>
      <c r="M32" s="5">
        <v>7706</v>
      </c>
      <c r="N32" s="4">
        <v>15894</v>
      </c>
      <c r="O32" s="5">
        <v>7138</v>
      </c>
      <c r="P32" s="5">
        <v>8756</v>
      </c>
      <c r="Q32" s="4">
        <v>16669</v>
      </c>
      <c r="R32" s="5">
        <v>7899</v>
      </c>
      <c r="S32" s="5">
        <v>8770</v>
      </c>
      <c r="T32" s="4">
        <v>2450</v>
      </c>
      <c r="U32" s="5">
        <v>1046</v>
      </c>
      <c r="V32" s="5">
        <v>1404</v>
      </c>
      <c r="W32" s="4">
        <v>2300</v>
      </c>
      <c r="X32" s="5">
        <v>1093</v>
      </c>
      <c r="Y32" s="5">
        <v>1207</v>
      </c>
      <c r="Z32" s="4">
        <v>2318</v>
      </c>
      <c r="AA32" s="5">
        <v>1107</v>
      </c>
      <c r="AB32" s="5">
        <v>1211</v>
      </c>
      <c r="AC32" s="4">
        <v>271</v>
      </c>
      <c r="AD32" s="5">
        <v>118</v>
      </c>
      <c r="AE32" s="5">
        <v>153</v>
      </c>
      <c r="AF32" s="4">
        <v>317</v>
      </c>
      <c r="AG32" s="5">
        <v>155</v>
      </c>
      <c r="AH32" s="5">
        <v>162</v>
      </c>
      <c r="AI32" s="4">
        <v>455</v>
      </c>
      <c r="AJ32" s="5">
        <v>205</v>
      </c>
      <c r="AK32" s="5">
        <v>250</v>
      </c>
      <c r="AL32" s="4">
        <v>1941</v>
      </c>
      <c r="AM32" s="5">
        <v>803</v>
      </c>
      <c r="AN32" s="5">
        <v>1138</v>
      </c>
      <c r="AO32" s="4">
        <v>2161</v>
      </c>
      <c r="AP32" s="5">
        <v>932</v>
      </c>
      <c r="AQ32" s="5">
        <v>1229</v>
      </c>
      <c r="AR32" s="4">
        <v>2302</v>
      </c>
      <c r="AS32" s="5">
        <v>1014</v>
      </c>
      <c r="AT32" s="5">
        <v>1288</v>
      </c>
      <c r="AU32" s="4">
        <v>3207</v>
      </c>
      <c r="AV32" s="5">
        <v>1470</v>
      </c>
      <c r="AW32" s="5">
        <v>1737</v>
      </c>
      <c r="AX32" s="4">
        <v>3895</v>
      </c>
      <c r="AY32" s="5">
        <v>1845</v>
      </c>
      <c r="AZ32" s="5">
        <v>2050</v>
      </c>
      <c r="BA32" s="4">
        <v>4439</v>
      </c>
      <c r="BB32" s="5">
        <v>2134</v>
      </c>
      <c r="BC32" s="5">
        <v>2305</v>
      </c>
      <c r="BD32" s="4">
        <v>2134</v>
      </c>
      <c r="BE32" s="5">
        <v>1007</v>
      </c>
      <c r="BF32" s="5">
        <v>1127</v>
      </c>
      <c r="BG32" s="4">
        <v>2382</v>
      </c>
      <c r="BH32" s="5">
        <v>1124</v>
      </c>
      <c r="BI32" s="5">
        <v>1258</v>
      </c>
      <c r="BJ32" s="4">
        <v>2477</v>
      </c>
      <c r="BK32" s="5">
        <v>1175</v>
      </c>
      <c r="BL32" s="5">
        <v>1302</v>
      </c>
      <c r="BM32" s="4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</row>
    <row r="33" spans="1:82" x14ac:dyDescent="0.25">
      <c r="A33" s="20" t="s">
        <v>52</v>
      </c>
      <c r="B33" s="16">
        <f t="shared" si="1"/>
        <v>20461</v>
      </c>
      <c r="C33" s="17">
        <f t="shared" si="2"/>
        <v>9080</v>
      </c>
      <c r="D33" s="17">
        <f t="shared" si="3"/>
        <v>11381</v>
      </c>
      <c r="E33" s="16">
        <f t="shared" si="4"/>
        <v>22460</v>
      </c>
      <c r="F33" s="17">
        <f t="shared" si="5"/>
        <v>9831</v>
      </c>
      <c r="G33" s="17">
        <f t="shared" si="6"/>
        <v>12629</v>
      </c>
      <c r="H33" s="16">
        <f t="shared" si="7"/>
        <v>26230</v>
      </c>
      <c r="I33" s="17">
        <f t="shared" si="8"/>
        <v>11986</v>
      </c>
      <c r="J33" s="17">
        <f t="shared" si="9"/>
        <v>14244</v>
      </c>
      <c r="K33" s="4">
        <v>11812</v>
      </c>
      <c r="L33" s="5">
        <v>5091</v>
      </c>
      <c r="M33" s="5">
        <v>6721</v>
      </c>
      <c r="N33" s="4">
        <v>12960</v>
      </c>
      <c r="O33" s="5">
        <v>5612</v>
      </c>
      <c r="P33" s="5">
        <v>7348</v>
      </c>
      <c r="Q33" s="4">
        <v>15339</v>
      </c>
      <c r="R33" s="5">
        <v>6887</v>
      </c>
      <c r="S33" s="5">
        <v>8452</v>
      </c>
      <c r="T33" s="4">
        <v>2670</v>
      </c>
      <c r="U33" s="5">
        <v>1233</v>
      </c>
      <c r="V33" s="5">
        <v>1437</v>
      </c>
      <c r="W33" s="4">
        <v>2315</v>
      </c>
      <c r="X33" s="5">
        <v>999</v>
      </c>
      <c r="Y33" s="5">
        <v>1316</v>
      </c>
      <c r="Z33" s="4">
        <v>2248</v>
      </c>
      <c r="AA33" s="5">
        <v>1074</v>
      </c>
      <c r="AB33" s="5">
        <v>1174</v>
      </c>
      <c r="AC33" s="4">
        <v>153</v>
      </c>
      <c r="AD33" s="5">
        <v>74</v>
      </c>
      <c r="AE33" s="5">
        <v>79</v>
      </c>
      <c r="AF33" s="4">
        <v>234</v>
      </c>
      <c r="AG33" s="5">
        <v>100</v>
      </c>
      <c r="AH33" s="5">
        <v>134</v>
      </c>
      <c r="AI33" s="4">
        <v>289</v>
      </c>
      <c r="AJ33" s="5">
        <v>140</v>
      </c>
      <c r="AK33" s="5">
        <v>149</v>
      </c>
      <c r="AL33" s="4">
        <v>1557</v>
      </c>
      <c r="AM33" s="5">
        <v>638</v>
      </c>
      <c r="AN33" s="5">
        <v>919</v>
      </c>
      <c r="AO33" s="4">
        <v>1805</v>
      </c>
      <c r="AP33" s="5">
        <v>738</v>
      </c>
      <c r="AQ33" s="5">
        <v>1067</v>
      </c>
      <c r="AR33" s="4">
        <v>2048</v>
      </c>
      <c r="AS33" s="5">
        <v>871</v>
      </c>
      <c r="AT33" s="5">
        <v>1177</v>
      </c>
      <c r="AU33" s="4">
        <v>2390</v>
      </c>
      <c r="AV33" s="5">
        <v>1172</v>
      </c>
      <c r="AW33" s="5">
        <v>1218</v>
      </c>
      <c r="AX33" s="4">
        <v>3109</v>
      </c>
      <c r="AY33" s="5">
        <v>1407</v>
      </c>
      <c r="AZ33" s="5">
        <v>1702</v>
      </c>
      <c r="BA33" s="4">
        <v>3853</v>
      </c>
      <c r="BB33" s="5">
        <v>1813</v>
      </c>
      <c r="BC33" s="5">
        <v>2040</v>
      </c>
      <c r="BD33" s="4">
        <v>1879</v>
      </c>
      <c r="BE33" s="5">
        <v>872</v>
      </c>
      <c r="BF33" s="5">
        <v>1007</v>
      </c>
      <c r="BG33" s="4">
        <v>2037</v>
      </c>
      <c r="BH33" s="5">
        <v>975</v>
      </c>
      <c r="BI33" s="5">
        <v>1062</v>
      </c>
      <c r="BJ33" s="4">
        <v>2453</v>
      </c>
      <c r="BK33" s="5">
        <v>1201</v>
      </c>
      <c r="BL33" s="5">
        <v>1252</v>
      </c>
      <c r="BM33" s="4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</row>
    <row r="34" spans="1:82" x14ac:dyDescent="0.25">
      <c r="A34" s="20" t="s">
        <v>53</v>
      </c>
      <c r="B34" s="16">
        <f t="shared" si="1"/>
        <v>15892</v>
      </c>
      <c r="C34" s="17">
        <f t="shared" si="2"/>
        <v>6863</v>
      </c>
      <c r="D34" s="17">
        <f t="shared" si="3"/>
        <v>9029</v>
      </c>
      <c r="E34" s="16">
        <f t="shared" si="4"/>
        <v>19186</v>
      </c>
      <c r="F34" s="17">
        <f t="shared" si="5"/>
        <v>8384</v>
      </c>
      <c r="G34" s="17">
        <f t="shared" si="6"/>
        <v>10802</v>
      </c>
      <c r="H34" s="16">
        <f t="shared" si="7"/>
        <v>21599</v>
      </c>
      <c r="I34" s="17">
        <f t="shared" si="8"/>
        <v>9396</v>
      </c>
      <c r="J34" s="17">
        <f t="shared" si="9"/>
        <v>12203</v>
      </c>
      <c r="K34" s="4">
        <v>9132</v>
      </c>
      <c r="L34" s="5">
        <v>3817</v>
      </c>
      <c r="M34" s="5">
        <v>5315</v>
      </c>
      <c r="N34" s="4">
        <v>11123</v>
      </c>
      <c r="O34" s="5">
        <v>4694</v>
      </c>
      <c r="P34" s="5">
        <v>6429</v>
      </c>
      <c r="Q34" s="4">
        <v>12346</v>
      </c>
      <c r="R34" s="5">
        <v>5291</v>
      </c>
      <c r="S34" s="5">
        <v>7055</v>
      </c>
      <c r="T34" s="4">
        <v>2126</v>
      </c>
      <c r="U34" s="5">
        <v>1041</v>
      </c>
      <c r="V34" s="5">
        <v>1085</v>
      </c>
      <c r="W34" s="4">
        <v>2436</v>
      </c>
      <c r="X34" s="5">
        <v>1130</v>
      </c>
      <c r="Y34" s="5">
        <v>1306</v>
      </c>
      <c r="Z34" s="4">
        <v>2196</v>
      </c>
      <c r="AA34" s="5">
        <v>953</v>
      </c>
      <c r="AB34" s="5">
        <v>1243</v>
      </c>
      <c r="AC34" s="4">
        <v>106</v>
      </c>
      <c r="AD34" s="5">
        <v>51</v>
      </c>
      <c r="AE34" s="5">
        <v>55</v>
      </c>
      <c r="AF34" s="4">
        <v>131</v>
      </c>
      <c r="AG34" s="5">
        <v>62</v>
      </c>
      <c r="AH34" s="5">
        <v>69</v>
      </c>
      <c r="AI34" s="4">
        <v>215</v>
      </c>
      <c r="AJ34" s="5">
        <v>90</v>
      </c>
      <c r="AK34" s="5">
        <v>125</v>
      </c>
      <c r="AL34" s="4">
        <v>1138</v>
      </c>
      <c r="AM34" s="5">
        <v>437</v>
      </c>
      <c r="AN34" s="5">
        <v>701</v>
      </c>
      <c r="AO34" s="4">
        <v>1447</v>
      </c>
      <c r="AP34" s="5">
        <v>584</v>
      </c>
      <c r="AQ34" s="5">
        <v>863</v>
      </c>
      <c r="AR34" s="4">
        <v>1722</v>
      </c>
      <c r="AS34" s="5">
        <v>696</v>
      </c>
      <c r="AT34" s="5">
        <v>1026</v>
      </c>
      <c r="AU34" s="4">
        <v>1550</v>
      </c>
      <c r="AV34" s="5">
        <v>700</v>
      </c>
      <c r="AW34" s="5">
        <v>850</v>
      </c>
      <c r="AX34" s="4">
        <v>2303</v>
      </c>
      <c r="AY34" s="5">
        <v>1103</v>
      </c>
      <c r="AZ34" s="5">
        <v>1200</v>
      </c>
      <c r="BA34" s="4">
        <v>3102</v>
      </c>
      <c r="BB34" s="5">
        <v>1386</v>
      </c>
      <c r="BC34" s="5">
        <v>1716</v>
      </c>
      <c r="BD34" s="4">
        <v>1840</v>
      </c>
      <c r="BE34" s="5">
        <v>817</v>
      </c>
      <c r="BF34" s="5">
        <v>1023</v>
      </c>
      <c r="BG34" s="4">
        <v>1746</v>
      </c>
      <c r="BH34" s="5">
        <v>811</v>
      </c>
      <c r="BI34" s="5">
        <v>935</v>
      </c>
      <c r="BJ34" s="4">
        <v>2018</v>
      </c>
      <c r="BK34" s="5">
        <v>980</v>
      </c>
      <c r="BL34" s="5">
        <v>1038</v>
      </c>
      <c r="BM34" s="4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</row>
    <row r="35" spans="1:82" x14ac:dyDescent="0.25">
      <c r="A35" s="20" t="s">
        <v>54</v>
      </c>
      <c r="B35" s="16">
        <f t="shared" si="1"/>
        <v>11186</v>
      </c>
      <c r="C35" s="17">
        <f t="shared" si="2"/>
        <v>4932</v>
      </c>
      <c r="D35" s="17">
        <f t="shared" si="3"/>
        <v>6254</v>
      </c>
      <c r="E35" s="16">
        <f t="shared" si="4"/>
        <v>14734</v>
      </c>
      <c r="F35" s="17">
        <f t="shared" si="5"/>
        <v>6232</v>
      </c>
      <c r="G35" s="17">
        <f t="shared" si="6"/>
        <v>8502</v>
      </c>
      <c r="H35" s="16">
        <f t="shared" si="7"/>
        <v>17660</v>
      </c>
      <c r="I35" s="17">
        <f t="shared" si="8"/>
        <v>7584</v>
      </c>
      <c r="J35" s="17">
        <f t="shared" si="9"/>
        <v>10076</v>
      </c>
      <c r="K35" s="4">
        <v>6540</v>
      </c>
      <c r="L35" s="5">
        <v>2719</v>
      </c>
      <c r="M35" s="5">
        <v>3821</v>
      </c>
      <c r="N35" s="4">
        <v>8567</v>
      </c>
      <c r="O35" s="5">
        <v>3493</v>
      </c>
      <c r="P35" s="5">
        <v>5074</v>
      </c>
      <c r="Q35" s="4">
        <v>10207</v>
      </c>
      <c r="R35" s="5">
        <v>4206</v>
      </c>
      <c r="S35" s="5">
        <v>6001</v>
      </c>
      <c r="T35" s="4">
        <v>1280</v>
      </c>
      <c r="U35" s="5">
        <v>691</v>
      </c>
      <c r="V35" s="5">
        <v>589</v>
      </c>
      <c r="W35" s="4">
        <v>1897</v>
      </c>
      <c r="X35" s="5">
        <v>925</v>
      </c>
      <c r="Y35" s="5">
        <v>972</v>
      </c>
      <c r="Z35" s="4">
        <v>2208</v>
      </c>
      <c r="AA35" s="5">
        <v>1025</v>
      </c>
      <c r="AB35" s="5">
        <v>1183</v>
      </c>
      <c r="AC35" s="4">
        <v>70</v>
      </c>
      <c r="AD35" s="5">
        <v>30</v>
      </c>
      <c r="AE35" s="5">
        <v>40</v>
      </c>
      <c r="AF35" s="4">
        <v>89</v>
      </c>
      <c r="AG35" s="5">
        <v>42</v>
      </c>
      <c r="AH35" s="5">
        <v>47</v>
      </c>
      <c r="AI35" s="4">
        <v>115</v>
      </c>
      <c r="AJ35" s="5">
        <v>53</v>
      </c>
      <c r="AK35" s="5">
        <v>62</v>
      </c>
      <c r="AL35" s="4">
        <v>871</v>
      </c>
      <c r="AM35" s="5">
        <v>335</v>
      </c>
      <c r="AN35" s="5">
        <v>536</v>
      </c>
      <c r="AO35" s="4">
        <v>1048</v>
      </c>
      <c r="AP35" s="5">
        <v>392</v>
      </c>
      <c r="AQ35" s="5">
        <v>656</v>
      </c>
      <c r="AR35" s="4">
        <v>1325</v>
      </c>
      <c r="AS35" s="5">
        <v>526</v>
      </c>
      <c r="AT35" s="5">
        <v>799</v>
      </c>
      <c r="AU35" s="4">
        <v>923</v>
      </c>
      <c r="AV35" s="5">
        <v>391</v>
      </c>
      <c r="AW35" s="5">
        <v>532</v>
      </c>
      <c r="AX35" s="4">
        <v>1479</v>
      </c>
      <c r="AY35" s="5">
        <v>649</v>
      </c>
      <c r="AZ35" s="5">
        <v>830</v>
      </c>
      <c r="BA35" s="4">
        <v>2192</v>
      </c>
      <c r="BB35" s="5">
        <v>1024</v>
      </c>
      <c r="BC35" s="5">
        <v>1168</v>
      </c>
      <c r="BD35" s="4">
        <v>1502</v>
      </c>
      <c r="BE35" s="5">
        <v>766</v>
      </c>
      <c r="BF35" s="5">
        <v>736</v>
      </c>
      <c r="BG35" s="4">
        <v>1654</v>
      </c>
      <c r="BH35" s="5">
        <v>731</v>
      </c>
      <c r="BI35" s="5">
        <v>923</v>
      </c>
      <c r="BJ35" s="4">
        <v>1613</v>
      </c>
      <c r="BK35" s="5">
        <v>750</v>
      </c>
      <c r="BL35" s="5">
        <v>863</v>
      </c>
      <c r="BM35" s="4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</row>
    <row r="36" spans="1:82" x14ac:dyDescent="0.25">
      <c r="A36" s="20" t="s">
        <v>55</v>
      </c>
      <c r="B36" s="16">
        <f t="shared" si="1"/>
        <v>8831</v>
      </c>
      <c r="C36" s="17">
        <f t="shared" si="2"/>
        <v>3889</v>
      </c>
      <c r="D36" s="17">
        <f t="shared" si="3"/>
        <v>4942</v>
      </c>
      <c r="E36" s="16">
        <f t="shared" si="4"/>
        <v>10130</v>
      </c>
      <c r="F36" s="17">
        <f t="shared" si="5"/>
        <v>4308</v>
      </c>
      <c r="G36" s="17">
        <f t="shared" si="6"/>
        <v>5822</v>
      </c>
      <c r="H36" s="16">
        <f t="shared" si="7"/>
        <v>13201</v>
      </c>
      <c r="I36" s="17">
        <f t="shared" si="8"/>
        <v>5429</v>
      </c>
      <c r="J36" s="17">
        <f t="shared" si="9"/>
        <v>7772</v>
      </c>
      <c r="K36" s="4">
        <v>5347</v>
      </c>
      <c r="L36" s="5">
        <v>2218</v>
      </c>
      <c r="M36" s="5">
        <v>3129</v>
      </c>
      <c r="N36" s="4">
        <v>6024</v>
      </c>
      <c r="O36" s="5">
        <v>2403</v>
      </c>
      <c r="P36" s="5">
        <v>3621</v>
      </c>
      <c r="Q36" s="4">
        <v>7718</v>
      </c>
      <c r="R36" s="5">
        <v>3044</v>
      </c>
      <c r="S36" s="5">
        <v>4674</v>
      </c>
      <c r="T36" s="4">
        <v>896</v>
      </c>
      <c r="U36" s="5">
        <v>483</v>
      </c>
      <c r="V36" s="5">
        <v>413</v>
      </c>
      <c r="W36" s="4">
        <v>1103</v>
      </c>
      <c r="X36" s="5">
        <v>583</v>
      </c>
      <c r="Y36" s="5">
        <v>520</v>
      </c>
      <c r="Z36" s="4">
        <v>1652</v>
      </c>
      <c r="AA36" s="5">
        <v>797</v>
      </c>
      <c r="AB36" s="5">
        <v>855</v>
      </c>
      <c r="AC36" s="4">
        <v>32</v>
      </c>
      <c r="AD36" s="5">
        <v>17</v>
      </c>
      <c r="AE36" s="5">
        <v>15</v>
      </c>
      <c r="AF36" s="4">
        <v>57</v>
      </c>
      <c r="AG36" s="5">
        <v>24</v>
      </c>
      <c r="AH36" s="5">
        <v>33</v>
      </c>
      <c r="AI36" s="4">
        <v>74</v>
      </c>
      <c r="AJ36" s="5">
        <v>34</v>
      </c>
      <c r="AK36" s="5">
        <v>40</v>
      </c>
      <c r="AL36" s="4">
        <v>771</v>
      </c>
      <c r="AM36" s="5">
        <v>333</v>
      </c>
      <c r="AN36" s="5">
        <v>438</v>
      </c>
      <c r="AO36" s="4">
        <v>772</v>
      </c>
      <c r="AP36" s="5">
        <v>288</v>
      </c>
      <c r="AQ36" s="5">
        <v>484</v>
      </c>
      <c r="AR36" s="4">
        <v>935</v>
      </c>
      <c r="AS36" s="5">
        <v>338</v>
      </c>
      <c r="AT36" s="5">
        <v>597</v>
      </c>
      <c r="AU36" s="4">
        <v>727</v>
      </c>
      <c r="AV36" s="5">
        <v>334</v>
      </c>
      <c r="AW36" s="5">
        <v>393</v>
      </c>
      <c r="AX36" s="4">
        <v>859</v>
      </c>
      <c r="AY36" s="5">
        <v>352</v>
      </c>
      <c r="AZ36" s="5">
        <v>507</v>
      </c>
      <c r="BA36" s="4">
        <v>1370</v>
      </c>
      <c r="BB36" s="5">
        <v>581</v>
      </c>
      <c r="BC36" s="5">
        <v>789</v>
      </c>
      <c r="BD36" s="4">
        <v>1058</v>
      </c>
      <c r="BE36" s="5">
        <v>504</v>
      </c>
      <c r="BF36" s="5">
        <v>554</v>
      </c>
      <c r="BG36" s="4">
        <v>1315</v>
      </c>
      <c r="BH36" s="5">
        <v>658</v>
      </c>
      <c r="BI36" s="5">
        <v>657</v>
      </c>
      <c r="BJ36" s="4">
        <v>1452</v>
      </c>
      <c r="BK36" s="5">
        <v>635</v>
      </c>
      <c r="BL36" s="5">
        <v>817</v>
      </c>
      <c r="BM36" s="4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</row>
    <row r="37" spans="1:82" x14ac:dyDescent="0.25">
      <c r="A37" s="20" t="s">
        <v>56</v>
      </c>
      <c r="B37" s="16">
        <f t="shared" si="1"/>
        <v>5890</v>
      </c>
      <c r="C37" s="17">
        <f t="shared" si="2"/>
        <v>2471</v>
      </c>
      <c r="D37" s="17">
        <f t="shared" si="3"/>
        <v>3419</v>
      </c>
      <c r="E37" s="16">
        <f t="shared" si="4"/>
        <v>7578</v>
      </c>
      <c r="F37" s="17">
        <f t="shared" si="5"/>
        <v>3129</v>
      </c>
      <c r="G37" s="17">
        <f t="shared" si="6"/>
        <v>4449</v>
      </c>
      <c r="H37" s="16">
        <f t="shared" si="7"/>
        <v>8770</v>
      </c>
      <c r="I37" s="17">
        <f t="shared" si="8"/>
        <v>3549</v>
      </c>
      <c r="J37" s="17">
        <f t="shared" si="9"/>
        <v>5221</v>
      </c>
      <c r="K37" s="4">
        <v>3738</v>
      </c>
      <c r="L37" s="5">
        <v>1452</v>
      </c>
      <c r="M37" s="5">
        <v>2286</v>
      </c>
      <c r="N37" s="4">
        <v>4662</v>
      </c>
      <c r="O37" s="5">
        <v>1805</v>
      </c>
      <c r="P37" s="5">
        <v>2857</v>
      </c>
      <c r="Q37" s="4">
        <v>5283</v>
      </c>
      <c r="R37" s="5">
        <v>1992</v>
      </c>
      <c r="S37" s="5">
        <v>3291</v>
      </c>
      <c r="T37" s="4">
        <v>509</v>
      </c>
      <c r="U37" s="5">
        <v>245</v>
      </c>
      <c r="V37" s="5">
        <v>264</v>
      </c>
      <c r="W37" s="4">
        <v>719</v>
      </c>
      <c r="X37" s="5">
        <v>365</v>
      </c>
      <c r="Y37" s="5">
        <v>354</v>
      </c>
      <c r="Z37" s="4">
        <v>911</v>
      </c>
      <c r="AA37" s="5">
        <v>466</v>
      </c>
      <c r="AB37" s="5">
        <v>445</v>
      </c>
      <c r="AC37" s="4">
        <v>18</v>
      </c>
      <c r="AD37" s="5">
        <v>9</v>
      </c>
      <c r="AE37" s="5">
        <v>9</v>
      </c>
      <c r="AF37" s="4">
        <v>26</v>
      </c>
      <c r="AG37" s="5">
        <v>13</v>
      </c>
      <c r="AH37" s="5">
        <v>13</v>
      </c>
      <c r="AI37" s="4">
        <v>46</v>
      </c>
      <c r="AJ37" s="5">
        <v>19</v>
      </c>
      <c r="AK37" s="5">
        <v>27</v>
      </c>
      <c r="AL37" s="4">
        <v>433</v>
      </c>
      <c r="AM37" s="5">
        <v>181</v>
      </c>
      <c r="AN37" s="5">
        <v>252</v>
      </c>
      <c r="AO37" s="4">
        <v>648</v>
      </c>
      <c r="AP37" s="5">
        <v>267</v>
      </c>
      <c r="AQ37" s="5">
        <v>381</v>
      </c>
      <c r="AR37" s="4">
        <v>656</v>
      </c>
      <c r="AS37" s="5">
        <v>234</v>
      </c>
      <c r="AT37" s="5">
        <v>422</v>
      </c>
      <c r="AU37" s="4">
        <v>421</v>
      </c>
      <c r="AV37" s="5">
        <v>189</v>
      </c>
      <c r="AW37" s="5">
        <v>232</v>
      </c>
      <c r="AX37" s="4">
        <v>645</v>
      </c>
      <c r="AY37" s="5">
        <v>281</v>
      </c>
      <c r="AZ37" s="5">
        <v>364</v>
      </c>
      <c r="BA37" s="4">
        <v>767</v>
      </c>
      <c r="BB37" s="5">
        <v>300</v>
      </c>
      <c r="BC37" s="5">
        <v>467</v>
      </c>
      <c r="BD37" s="4">
        <v>771</v>
      </c>
      <c r="BE37" s="5">
        <v>395</v>
      </c>
      <c r="BF37" s="5">
        <v>376</v>
      </c>
      <c r="BG37" s="4">
        <v>878</v>
      </c>
      <c r="BH37" s="5">
        <v>398</v>
      </c>
      <c r="BI37" s="5">
        <v>480</v>
      </c>
      <c r="BJ37" s="4">
        <v>1107</v>
      </c>
      <c r="BK37" s="5">
        <v>538</v>
      </c>
      <c r="BL37" s="5">
        <v>569</v>
      </c>
      <c r="BM37" s="4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</row>
    <row r="38" spans="1:82" x14ac:dyDescent="0.25">
      <c r="A38" s="20" t="s">
        <v>57</v>
      </c>
      <c r="B38" s="16">
        <f t="shared" si="1"/>
        <v>3862</v>
      </c>
      <c r="C38" s="17">
        <f t="shared" si="2"/>
        <v>1500</v>
      </c>
      <c r="D38" s="17">
        <f t="shared" si="3"/>
        <v>2362</v>
      </c>
      <c r="E38" s="16">
        <f t="shared" si="4"/>
        <v>5024</v>
      </c>
      <c r="F38" s="17">
        <f t="shared" si="5"/>
        <v>1916</v>
      </c>
      <c r="G38" s="17">
        <f t="shared" si="6"/>
        <v>3108</v>
      </c>
      <c r="H38" s="16">
        <f t="shared" si="7"/>
        <v>5983</v>
      </c>
      <c r="I38" s="17">
        <f t="shared" si="8"/>
        <v>2283</v>
      </c>
      <c r="J38" s="17">
        <f t="shared" si="9"/>
        <v>3700</v>
      </c>
      <c r="K38" s="4">
        <v>2561</v>
      </c>
      <c r="L38" s="5">
        <v>954</v>
      </c>
      <c r="M38" s="5">
        <v>1607</v>
      </c>
      <c r="N38" s="4">
        <v>3333</v>
      </c>
      <c r="O38" s="5">
        <v>1171</v>
      </c>
      <c r="P38" s="5">
        <v>2162</v>
      </c>
      <c r="Q38" s="4">
        <v>3724</v>
      </c>
      <c r="R38" s="5">
        <v>1324</v>
      </c>
      <c r="S38" s="5">
        <v>2400</v>
      </c>
      <c r="T38" s="4">
        <v>304</v>
      </c>
      <c r="U38" s="5">
        <v>118</v>
      </c>
      <c r="V38" s="5">
        <v>186</v>
      </c>
      <c r="W38" s="4">
        <v>374</v>
      </c>
      <c r="X38" s="5">
        <v>168</v>
      </c>
      <c r="Y38" s="5">
        <v>206</v>
      </c>
      <c r="Z38" s="4">
        <v>536</v>
      </c>
      <c r="AA38" s="5">
        <v>254</v>
      </c>
      <c r="AB38" s="5">
        <v>282</v>
      </c>
      <c r="AC38" s="4">
        <v>10</v>
      </c>
      <c r="AD38" s="5">
        <v>3</v>
      </c>
      <c r="AE38" s="5">
        <v>7</v>
      </c>
      <c r="AF38" s="4">
        <v>8</v>
      </c>
      <c r="AG38" s="5">
        <v>4</v>
      </c>
      <c r="AH38" s="5">
        <v>4</v>
      </c>
      <c r="AI38" s="4">
        <v>20</v>
      </c>
      <c r="AJ38" s="5">
        <v>9</v>
      </c>
      <c r="AK38" s="5">
        <v>11</v>
      </c>
      <c r="AL38" s="4">
        <v>287</v>
      </c>
      <c r="AM38" s="5">
        <v>116</v>
      </c>
      <c r="AN38" s="5">
        <v>171</v>
      </c>
      <c r="AO38" s="4">
        <v>382</v>
      </c>
      <c r="AP38" s="5">
        <v>151</v>
      </c>
      <c r="AQ38" s="5">
        <v>231</v>
      </c>
      <c r="AR38" s="4">
        <v>501</v>
      </c>
      <c r="AS38" s="5">
        <v>194</v>
      </c>
      <c r="AT38" s="5">
        <v>307</v>
      </c>
      <c r="AU38" s="4">
        <v>232</v>
      </c>
      <c r="AV38" s="5">
        <v>87</v>
      </c>
      <c r="AW38" s="5">
        <v>145</v>
      </c>
      <c r="AX38" s="4">
        <v>262</v>
      </c>
      <c r="AY38" s="5">
        <v>110</v>
      </c>
      <c r="AZ38" s="5">
        <v>152</v>
      </c>
      <c r="BA38" s="4">
        <v>528</v>
      </c>
      <c r="BB38" s="5">
        <v>215</v>
      </c>
      <c r="BC38" s="5">
        <v>313</v>
      </c>
      <c r="BD38" s="4">
        <v>468</v>
      </c>
      <c r="BE38" s="5">
        <v>222</v>
      </c>
      <c r="BF38" s="5">
        <v>246</v>
      </c>
      <c r="BG38" s="4">
        <v>665</v>
      </c>
      <c r="BH38" s="5">
        <v>312</v>
      </c>
      <c r="BI38" s="5">
        <v>353</v>
      </c>
      <c r="BJ38" s="4">
        <v>674</v>
      </c>
      <c r="BK38" s="5">
        <v>287</v>
      </c>
      <c r="BL38" s="5">
        <v>387</v>
      </c>
      <c r="BM38" s="4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</row>
    <row r="39" spans="1:82" x14ac:dyDescent="0.25">
      <c r="A39" s="21" t="s">
        <v>58</v>
      </c>
      <c r="B39" s="16">
        <f t="shared" si="1"/>
        <v>2620</v>
      </c>
      <c r="C39" s="17">
        <f t="shared" si="2"/>
        <v>722</v>
      </c>
      <c r="D39" s="17">
        <f t="shared" si="3"/>
        <v>1898</v>
      </c>
      <c r="E39" s="16">
        <f t="shared" si="4"/>
        <v>4024</v>
      </c>
      <c r="F39" s="17">
        <f t="shared" si="5"/>
        <v>1211</v>
      </c>
      <c r="G39" s="17">
        <f t="shared" si="6"/>
        <v>2813</v>
      </c>
      <c r="H39" s="16">
        <f t="shared" si="7"/>
        <v>5347</v>
      </c>
      <c r="I39" s="17">
        <f t="shared" si="8"/>
        <v>1614</v>
      </c>
      <c r="J39" s="17">
        <f t="shared" si="9"/>
        <v>3733</v>
      </c>
      <c r="K39" s="4">
        <v>1732</v>
      </c>
      <c r="L39" s="5">
        <v>470</v>
      </c>
      <c r="M39" s="5">
        <v>1262</v>
      </c>
      <c r="N39" s="4">
        <v>2727</v>
      </c>
      <c r="O39" s="5">
        <v>786</v>
      </c>
      <c r="P39" s="5">
        <v>1941</v>
      </c>
      <c r="Q39" s="4">
        <v>3632</v>
      </c>
      <c r="R39" s="5">
        <v>1018</v>
      </c>
      <c r="S39" s="5">
        <v>2614</v>
      </c>
      <c r="T39" s="4">
        <v>302</v>
      </c>
      <c r="U39" s="5">
        <v>89</v>
      </c>
      <c r="V39" s="5">
        <v>213</v>
      </c>
      <c r="W39" s="4">
        <v>360</v>
      </c>
      <c r="X39" s="5">
        <v>104</v>
      </c>
      <c r="Y39" s="5">
        <v>256</v>
      </c>
      <c r="Z39" s="4">
        <v>435</v>
      </c>
      <c r="AA39" s="5">
        <v>135</v>
      </c>
      <c r="AB39" s="5">
        <v>300</v>
      </c>
      <c r="AC39" s="4">
        <v>15</v>
      </c>
      <c r="AD39" s="5">
        <v>8</v>
      </c>
      <c r="AE39" s="5">
        <v>7</v>
      </c>
      <c r="AF39" s="4">
        <v>6</v>
      </c>
      <c r="AG39" s="5">
        <v>2</v>
      </c>
      <c r="AH39" s="5">
        <v>4</v>
      </c>
      <c r="AI39" s="4">
        <v>5</v>
      </c>
      <c r="AJ39" s="5">
        <v>2</v>
      </c>
      <c r="AK39" s="5">
        <v>3</v>
      </c>
      <c r="AL39" s="4">
        <v>155</v>
      </c>
      <c r="AM39" s="5">
        <v>45</v>
      </c>
      <c r="AN39" s="5">
        <v>110</v>
      </c>
      <c r="AO39" s="4">
        <v>284</v>
      </c>
      <c r="AP39" s="5">
        <v>98</v>
      </c>
      <c r="AQ39" s="5">
        <v>186</v>
      </c>
      <c r="AR39" s="4">
        <v>392</v>
      </c>
      <c r="AS39" s="5">
        <v>137</v>
      </c>
      <c r="AT39" s="5">
        <v>255</v>
      </c>
      <c r="AU39" s="4">
        <v>106</v>
      </c>
      <c r="AV39" s="5">
        <v>32</v>
      </c>
      <c r="AW39" s="5">
        <v>74</v>
      </c>
      <c r="AX39" s="4">
        <v>167</v>
      </c>
      <c r="AY39" s="5">
        <v>59</v>
      </c>
      <c r="AZ39" s="5">
        <v>108</v>
      </c>
      <c r="BA39" s="4">
        <v>202</v>
      </c>
      <c r="BB39" s="5">
        <v>73</v>
      </c>
      <c r="BC39" s="5">
        <v>129</v>
      </c>
      <c r="BD39" s="4">
        <v>310</v>
      </c>
      <c r="BE39" s="5">
        <v>78</v>
      </c>
      <c r="BF39" s="5">
        <v>232</v>
      </c>
      <c r="BG39" s="4">
        <v>480</v>
      </c>
      <c r="BH39" s="5">
        <v>162</v>
      </c>
      <c r="BI39" s="5">
        <v>318</v>
      </c>
      <c r="BJ39" s="4">
        <v>681</v>
      </c>
      <c r="BK39" s="5">
        <v>249</v>
      </c>
      <c r="BL39" s="5">
        <v>432</v>
      </c>
      <c r="BM39" s="4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</row>
    <row r="40" spans="1:82" x14ac:dyDescent="0.25">
      <c r="A40" s="22" t="s">
        <v>42</v>
      </c>
      <c r="B40" s="18">
        <f t="shared" si="1"/>
        <v>368065</v>
      </c>
      <c r="C40" s="19">
        <f t="shared" si="2"/>
        <v>170989</v>
      </c>
      <c r="D40" s="19">
        <f t="shared" si="3"/>
        <v>197076</v>
      </c>
      <c r="E40" s="18">
        <f t="shared" si="4"/>
        <v>380231</v>
      </c>
      <c r="F40" s="19">
        <f t="shared" si="5"/>
        <v>177525</v>
      </c>
      <c r="G40" s="19">
        <f t="shared" si="6"/>
        <v>202706</v>
      </c>
      <c r="H40" s="18">
        <f t="shared" si="7"/>
        <v>392698</v>
      </c>
      <c r="I40" s="19">
        <f t="shared" si="8"/>
        <v>184316</v>
      </c>
      <c r="J40" s="19">
        <f t="shared" si="9"/>
        <v>208382</v>
      </c>
      <c r="K40" s="6">
        <v>208825</v>
      </c>
      <c r="L40" s="7">
        <v>95644</v>
      </c>
      <c r="M40" s="7">
        <v>113181</v>
      </c>
      <c r="N40" s="6">
        <v>219202</v>
      </c>
      <c r="O40" s="7">
        <v>101239</v>
      </c>
      <c r="P40" s="7">
        <v>117963</v>
      </c>
      <c r="Q40" s="6">
        <v>230310</v>
      </c>
      <c r="R40" s="7">
        <v>107282</v>
      </c>
      <c r="S40" s="7">
        <v>123028</v>
      </c>
      <c r="T40" s="6">
        <v>37431</v>
      </c>
      <c r="U40" s="7">
        <v>18058</v>
      </c>
      <c r="V40" s="7">
        <v>19373</v>
      </c>
      <c r="W40" s="6">
        <v>37129</v>
      </c>
      <c r="X40" s="7">
        <v>17897</v>
      </c>
      <c r="Y40" s="7">
        <v>19232</v>
      </c>
      <c r="Z40" s="6">
        <v>37127</v>
      </c>
      <c r="AA40" s="7">
        <v>17877</v>
      </c>
      <c r="AB40" s="7">
        <v>19250</v>
      </c>
      <c r="AC40" s="6">
        <v>8989</v>
      </c>
      <c r="AD40" s="7">
        <v>4396</v>
      </c>
      <c r="AE40" s="7">
        <v>4593</v>
      </c>
      <c r="AF40" s="6">
        <v>8845</v>
      </c>
      <c r="AG40" s="7">
        <v>4329</v>
      </c>
      <c r="AH40" s="7">
        <v>4516</v>
      </c>
      <c r="AI40" s="6">
        <v>8829</v>
      </c>
      <c r="AJ40" s="7">
        <v>4324</v>
      </c>
      <c r="AK40" s="7">
        <v>4505</v>
      </c>
      <c r="AL40" s="6">
        <v>32040</v>
      </c>
      <c r="AM40" s="7">
        <v>14650</v>
      </c>
      <c r="AN40" s="7">
        <v>17390</v>
      </c>
      <c r="AO40" s="6">
        <v>31706</v>
      </c>
      <c r="AP40" s="7">
        <v>14538</v>
      </c>
      <c r="AQ40" s="7">
        <v>17168</v>
      </c>
      <c r="AR40" s="6">
        <v>30854</v>
      </c>
      <c r="AS40" s="7">
        <v>14177</v>
      </c>
      <c r="AT40" s="7">
        <v>16677</v>
      </c>
      <c r="AU40" s="6">
        <v>50794</v>
      </c>
      <c r="AV40" s="7">
        <v>23867</v>
      </c>
      <c r="AW40" s="7">
        <v>26927</v>
      </c>
      <c r="AX40" s="6">
        <v>53315</v>
      </c>
      <c r="AY40" s="7">
        <v>25101</v>
      </c>
      <c r="AZ40" s="7">
        <v>28214</v>
      </c>
      <c r="BA40" s="6">
        <v>55258</v>
      </c>
      <c r="BB40" s="7">
        <v>26026</v>
      </c>
      <c r="BC40" s="7">
        <v>29232</v>
      </c>
      <c r="BD40" s="6">
        <v>29986</v>
      </c>
      <c r="BE40" s="7">
        <v>14374</v>
      </c>
      <c r="BF40" s="7">
        <v>15612</v>
      </c>
      <c r="BG40" s="6">
        <v>30034</v>
      </c>
      <c r="BH40" s="7">
        <v>14421</v>
      </c>
      <c r="BI40" s="7">
        <v>15613</v>
      </c>
      <c r="BJ40" s="6">
        <v>30320</v>
      </c>
      <c r="BK40" s="7">
        <v>14630</v>
      </c>
      <c r="BL40" s="7">
        <v>15690</v>
      </c>
      <c r="BM40" s="38"/>
      <c r="BN40" s="9"/>
      <c r="BO40" s="9"/>
      <c r="BP40" s="9"/>
      <c r="BQ40" s="9"/>
      <c r="BR40" s="9"/>
      <c r="BS40" s="9"/>
      <c r="BT40" s="9"/>
      <c r="BU40" s="9"/>
      <c r="BV40" s="9"/>
      <c r="BW40" s="9"/>
      <c r="BX40" s="9"/>
      <c r="BY40" s="9"/>
      <c r="BZ40" s="9"/>
      <c r="CA40" s="9"/>
      <c r="CB40" s="9"/>
      <c r="CC40" s="9"/>
      <c r="CD40" s="9"/>
    </row>
    <row r="41" spans="1:82" x14ac:dyDescent="0.25">
      <c r="A41" s="14" t="s">
        <v>65</v>
      </c>
      <c r="B41" s="14"/>
      <c r="C41" s="14"/>
      <c r="D41" s="14"/>
      <c r="E41" s="14"/>
      <c r="F41" s="14"/>
      <c r="G41" s="14"/>
      <c r="H41" s="14"/>
      <c r="I41" s="14"/>
      <c r="J41" s="14"/>
    </row>
    <row r="43" spans="1:82" ht="20.25" x14ac:dyDescent="0.3">
      <c r="A43" s="27" t="s">
        <v>68</v>
      </c>
      <c r="L43" s="2"/>
    </row>
    <row r="44" spans="1:82" x14ac:dyDescent="0.25">
      <c r="A44" s="55" t="str">
        <f>A3</f>
        <v>VII Região Central</v>
      </c>
      <c r="B44" s="56"/>
      <c r="C44" s="56"/>
      <c r="D44" s="56"/>
      <c r="E44" s="56"/>
      <c r="F44" s="56"/>
      <c r="G44" s="56"/>
      <c r="H44" s="56"/>
      <c r="I44" s="56"/>
      <c r="J44" s="57"/>
      <c r="L44" s="2"/>
    </row>
    <row r="45" spans="1:82" ht="18" customHeight="1" x14ac:dyDescent="0.25">
      <c r="B45" s="62" t="s">
        <v>77</v>
      </c>
      <c r="C45" t="s">
        <v>69</v>
      </c>
      <c r="F45" t="s">
        <v>70</v>
      </c>
      <c r="I45" s="58" t="s">
        <v>71</v>
      </c>
      <c r="J45" s="58"/>
      <c r="L45" s="2"/>
    </row>
    <row r="46" spans="1:82" x14ac:dyDescent="0.25">
      <c r="B46" s="62"/>
      <c r="C46" s="28" t="s">
        <v>72</v>
      </c>
      <c r="D46" s="28" t="s">
        <v>73</v>
      </c>
      <c r="E46" s="28" t="s">
        <v>74</v>
      </c>
      <c r="F46" s="28" t="s">
        <v>42</v>
      </c>
      <c r="G46" s="28" t="s">
        <v>75</v>
      </c>
      <c r="H46" s="28" t="s">
        <v>76</v>
      </c>
      <c r="I46" s="59"/>
      <c r="J46" s="59"/>
      <c r="L46" s="2"/>
    </row>
    <row r="47" spans="1:82" x14ac:dyDescent="0.25">
      <c r="A47">
        <v>2010</v>
      </c>
      <c r="C47" s="29">
        <f>SUM(B6:B20)/B40</f>
        <v>0.1618436960862891</v>
      </c>
      <c r="D47" s="29">
        <f>SUM(B21:B33)/B40</f>
        <v>0.70698382079252309</v>
      </c>
      <c r="E47" s="29">
        <f>SUM(B34:B39)/B40</f>
        <v>0.13117520003260294</v>
      </c>
      <c r="F47" s="29">
        <f>(SUM(B6:B20)+SUM(B34:B39))/SUM(B21:B33)</f>
        <v>0.41446336889353458</v>
      </c>
      <c r="G47" s="29">
        <f>SUM(B6:B20)/SUM(B21:B33)</f>
        <v>0.22892135764134411</v>
      </c>
      <c r="H47" s="29">
        <f>SUM(B34:B39)/SUM(B21:B33)</f>
        <v>0.1855420112521905</v>
      </c>
      <c r="I47" s="60">
        <f>SUM(B34:B39)/SUM(B6:B20)</f>
        <v>0.81050546425154024</v>
      </c>
      <c r="J47" s="60"/>
      <c r="L47" s="2"/>
    </row>
    <row r="48" spans="1:82" x14ac:dyDescent="0.25">
      <c r="A48">
        <v>2015</v>
      </c>
      <c r="B48" s="35">
        <f>(((E40/B40)^(1/5))-1)*100</f>
        <v>0.65250781193046947</v>
      </c>
      <c r="C48" s="29">
        <f>SUM(E6:E20)/E40</f>
        <v>0.14915932683026897</v>
      </c>
      <c r="D48" s="29">
        <f>SUM(E21:E33)/E40</f>
        <v>0.69126399478211931</v>
      </c>
      <c r="E48" s="29">
        <f>SUM(E34:E39)/E40</f>
        <v>0.15957667838761175</v>
      </c>
      <c r="F48" s="29">
        <f>(SUM(E6:E20)+SUM(E34:E39))/SUM(E21:E33)</f>
        <v>0.44662532339065592</v>
      </c>
      <c r="G48" s="29">
        <f>SUM(E6:E20)/SUM(E21:E33)</f>
        <v>0.21577765941257038</v>
      </c>
      <c r="H48" s="29">
        <f>SUM(E34:E39)/SUM(E21:E33)</f>
        <v>0.23084766397808554</v>
      </c>
      <c r="I48" s="60">
        <f>SUM(E34:E39)/SUM(E6:E20)</f>
        <v>1.0698404302212818</v>
      </c>
      <c r="J48" s="60"/>
      <c r="L48" s="2"/>
    </row>
    <row r="49" spans="1:12" x14ac:dyDescent="0.25">
      <c r="A49">
        <v>2020</v>
      </c>
      <c r="B49" s="35">
        <f>(((H40/E40)^(1/5))-1)*100</f>
        <v>0.64732426280698085</v>
      </c>
      <c r="C49" s="29">
        <f>SUM(H6:H20)/H40</f>
        <v>0.1390788850465243</v>
      </c>
      <c r="D49" s="29">
        <f>SUM(H21:H33)/H40</f>
        <v>0.6761480832599096</v>
      </c>
      <c r="E49" s="29">
        <f>SUM(H34:H39)/H40</f>
        <v>0.18477303169356604</v>
      </c>
      <c r="F49" s="29">
        <f>(SUM(H6:H20)+SUM(H34:H39))/SUM(H21:H33)</f>
        <v>0.47896596138926339</v>
      </c>
      <c r="G49" s="29">
        <f>SUM(H6:H20)/SUM(H21:H33)</f>
        <v>0.20569293693177967</v>
      </c>
      <c r="H49" s="29">
        <f>SUM(H34:H39)/SUM(H21:H33)</f>
        <v>0.27327302445748375</v>
      </c>
      <c r="I49" s="60">
        <f>SUM(H34:H39)/SUM(H6:H20)</f>
        <v>1.3285484107221328</v>
      </c>
      <c r="J49" s="60"/>
      <c r="L49" s="2"/>
    </row>
    <row r="50" spans="1:12" x14ac:dyDescent="0.25">
      <c r="L50" s="2"/>
    </row>
    <row r="51" spans="1:12" ht="15" customHeight="1" x14ac:dyDescent="0.25">
      <c r="A51" s="64" t="s">
        <v>86</v>
      </c>
      <c r="B51" s="64"/>
      <c r="C51" s="64"/>
      <c r="D51" s="64"/>
      <c r="E51" s="64"/>
      <c r="F51" s="64"/>
      <c r="G51" s="64"/>
      <c r="H51" s="64"/>
      <c r="I51" s="64"/>
      <c r="L51" s="2"/>
    </row>
    <row r="52" spans="1:12" x14ac:dyDescent="0.25">
      <c r="A52" s="64"/>
      <c r="B52" s="64"/>
      <c r="C52" s="64"/>
      <c r="D52" s="64"/>
      <c r="E52" s="64"/>
      <c r="F52" s="64"/>
      <c r="G52" s="64"/>
      <c r="H52" s="64"/>
      <c r="I52" s="64"/>
      <c r="L52" s="2"/>
    </row>
    <row r="53" spans="1:12" x14ac:dyDescent="0.25">
      <c r="A53" s="64"/>
      <c r="B53" s="64"/>
      <c r="C53" s="64"/>
      <c r="D53" s="64"/>
      <c r="E53" s="64"/>
      <c r="F53" s="64"/>
      <c r="G53" s="64"/>
      <c r="H53" s="64"/>
      <c r="I53" s="64"/>
    </row>
    <row r="54" spans="1:12" x14ac:dyDescent="0.25">
      <c r="A54" s="64"/>
      <c r="B54" s="64"/>
      <c r="C54" s="64"/>
      <c r="D54" s="64"/>
      <c r="E54" s="64"/>
      <c r="F54" s="64"/>
      <c r="G54" s="64"/>
      <c r="H54" s="64"/>
      <c r="I54" s="64"/>
    </row>
    <row r="55" spans="1:12" x14ac:dyDescent="0.25">
      <c r="A55" s="64"/>
      <c r="B55" s="64"/>
      <c r="C55" s="64"/>
      <c r="D55" s="64"/>
      <c r="E55" s="64"/>
      <c r="F55" s="64"/>
      <c r="G55" s="64"/>
      <c r="H55" s="64"/>
      <c r="I55" s="64"/>
    </row>
    <row r="58" spans="1:12" ht="20.25" x14ac:dyDescent="0.3">
      <c r="A58" s="27" t="s">
        <v>78</v>
      </c>
    </row>
    <row r="59" spans="1:12" x14ac:dyDescent="0.25">
      <c r="A59" s="55" t="str">
        <f>A3</f>
        <v>VII Região Central</v>
      </c>
      <c r="B59" s="56"/>
      <c r="C59" s="56"/>
      <c r="D59" s="56"/>
      <c r="E59" s="56"/>
      <c r="F59" s="56"/>
      <c r="G59" s="56"/>
      <c r="H59" s="56"/>
      <c r="I59" s="56"/>
      <c r="J59" s="57"/>
      <c r="K59" s="63" t="s">
        <v>83</v>
      </c>
    </row>
    <row r="60" spans="1:12" x14ac:dyDescent="0.25">
      <c r="A60" s="50" t="s">
        <v>41</v>
      </c>
      <c r="B60" s="52">
        <v>2010</v>
      </c>
      <c r="C60" s="53"/>
      <c r="D60" s="54"/>
      <c r="E60" s="52">
        <v>2015</v>
      </c>
      <c r="F60" s="53"/>
      <c r="G60" s="54"/>
      <c r="H60" s="52">
        <v>2020</v>
      </c>
      <c r="I60" s="53"/>
      <c r="J60" s="54"/>
      <c r="K60" s="63"/>
    </row>
    <row r="61" spans="1:12" x14ac:dyDescent="0.25">
      <c r="A61" s="51"/>
      <c r="B61" s="15" t="s">
        <v>42</v>
      </c>
      <c r="C61" s="15" t="s">
        <v>43</v>
      </c>
      <c r="D61" s="15" t="s">
        <v>44</v>
      </c>
      <c r="E61" s="15" t="s">
        <v>42</v>
      </c>
      <c r="F61" s="15" t="s">
        <v>43</v>
      </c>
      <c r="G61" s="15" t="s">
        <v>44</v>
      </c>
      <c r="H61" s="15" t="s">
        <v>42</v>
      </c>
      <c r="I61" s="15" t="s">
        <v>43</v>
      </c>
      <c r="J61" s="15" t="s">
        <v>44</v>
      </c>
      <c r="K61" s="63"/>
    </row>
    <row r="62" spans="1:12" x14ac:dyDescent="0.25">
      <c r="A62" s="31" t="s">
        <v>79</v>
      </c>
      <c r="B62" s="32">
        <f>SUM(B6:B10)/$B$40</f>
        <v>5.2653743224702156E-2</v>
      </c>
      <c r="C62" s="32">
        <f>SUM(C6:C10)/$B$40*-1</f>
        <v>-2.6908290655183187E-2</v>
      </c>
      <c r="D62" s="32">
        <f t="shared" ref="D62" si="10">SUM(D6:D10)/$B$40</f>
        <v>2.5745452569518972E-2</v>
      </c>
      <c r="E62" s="32">
        <f>SUM(E6:E10)/$E$40</f>
        <v>4.5648566266296015E-2</v>
      </c>
      <c r="F62" s="32">
        <f>SUM(F6:F10)/$E$40*-1</f>
        <v>-2.3488353132700909E-2</v>
      </c>
      <c r="G62" s="32">
        <f t="shared" ref="G62" si="11">SUM(G6:G10)/$E$40</f>
        <v>2.2160213133595105E-2</v>
      </c>
      <c r="H62" s="32">
        <f>SUM(H6:H10)/$H$40</f>
        <v>4.3257159445680905E-2</v>
      </c>
      <c r="I62" s="32">
        <f>SUM(I6:I10)/$H$40*-1</f>
        <v>-2.2421810144182042E-2</v>
      </c>
      <c r="J62" s="32">
        <f t="shared" ref="J62" si="12">SUM(J6:J10)/$H$40</f>
        <v>2.083534930149886E-2</v>
      </c>
      <c r="K62">
        <v>0</v>
      </c>
    </row>
    <row r="63" spans="1:12" x14ac:dyDescent="0.25">
      <c r="A63" s="31" t="s">
        <v>80</v>
      </c>
      <c r="B63" s="32">
        <f>SUM(B11:B15)/$B$40</f>
        <v>5.2569518970833957E-2</v>
      </c>
      <c r="C63" s="32">
        <f>SUM(C11:C15)/$B$40*-1</f>
        <v>-2.7103908277070626E-2</v>
      </c>
      <c r="D63" s="32">
        <f t="shared" ref="D63" si="13">SUM(D11:D15)/$B$40</f>
        <v>2.5462893782348228E-2</v>
      </c>
      <c r="E63" s="32">
        <f>SUM(E11:E15)/$E$40</f>
        <v>4.9419957867717253E-2</v>
      </c>
      <c r="F63" s="32">
        <f>SUM(F11:F15)/$E$40*-1</f>
        <v>-2.5331969250271546E-2</v>
      </c>
      <c r="G63" s="32">
        <f t="shared" ref="G63" si="14">SUM(G11:G15)/$E$40</f>
        <v>2.408798861744571E-2</v>
      </c>
      <c r="H63" s="32">
        <f>SUM(H11:H15)/$H$40</f>
        <v>4.4744307330314897E-2</v>
      </c>
      <c r="I63" s="32">
        <f>SUM(I11:I15)/$H$40*-1</f>
        <v>-2.3088989503384279E-2</v>
      </c>
      <c r="J63" s="32">
        <f t="shared" ref="J63" si="15">SUM(J11:J15)/$H$40</f>
        <v>2.1655317826930618E-2</v>
      </c>
      <c r="K63">
        <v>5</v>
      </c>
    </row>
    <row r="64" spans="1:12" x14ac:dyDescent="0.25">
      <c r="A64" s="31" t="s">
        <v>81</v>
      </c>
      <c r="B64" s="32">
        <f>SUM(B16:B20)/$B$40</f>
        <v>5.662043389075299E-2</v>
      </c>
      <c r="C64" s="32">
        <f>SUM(C16:C20)/$B$40*-1</f>
        <v>-2.8924238925189843E-2</v>
      </c>
      <c r="D64" s="32">
        <f t="shared" ref="D64" si="16">SUM(D16:D20)/$B$40</f>
        <v>2.7696194965563147E-2</v>
      </c>
      <c r="E64" s="32">
        <f>SUM(E16:E20)/$E$40</f>
        <v>5.4090802696255699E-2</v>
      </c>
      <c r="F64" s="32">
        <f>SUM(F16:F20)/$E$40*-1</f>
        <v>-2.7890939981221941E-2</v>
      </c>
      <c r="G64" s="32">
        <f t="shared" ref="G64" si="17">SUM(G16:G20)/$E$40</f>
        <v>2.6199862715033755E-2</v>
      </c>
      <c r="H64" s="32">
        <f>SUM(H16:H20)/$H$40</f>
        <v>5.1077418270528495E-2</v>
      </c>
      <c r="I64" s="32">
        <f>SUM(I16:I20)/$H$40*-1</f>
        <v>-2.6157505258493804E-2</v>
      </c>
      <c r="J64" s="32">
        <f t="shared" ref="J64" si="18">SUM(J16:J20)/$H$40</f>
        <v>2.4919913012034695E-2</v>
      </c>
      <c r="K64">
        <v>10</v>
      </c>
    </row>
    <row r="65" spans="1:11" x14ac:dyDescent="0.25">
      <c r="A65" s="31" t="s">
        <v>82</v>
      </c>
      <c r="B65" s="32">
        <f>SUM(B21:B25)/$B$40</f>
        <v>6.4945050466629531E-2</v>
      </c>
      <c r="C65" s="32">
        <f>SUM(C21:C25)/$B$40*-1</f>
        <v>-3.2276907611427326E-2</v>
      </c>
      <c r="D65" s="32">
        <f t="shared" ref="D65" si="19">SUM(D21:D25)/$B$40</f>
        <v>3.2668142855202205E-2</v>
      </c>
      <c r="E65" s="32">
        <f>SUM(E21:E25)/$E$40</f>
        <v>5.9177184395801496E-2</v>
      </c>
      <c r="F65" s="32">
        <f>SUM(F21:F25)/$E$40*-1</f>
        <v>-3.0123793167837445E-2</v>
      </c>
      <c r="G65" s="32">
        <f t="shared" ref="G65" si="20">SUM(G21:G25)/$E$40</f>
        <v>2.9053391227964052E-2</v>
      </c>
      <c r="H65" s="32">
        <f>SUM(H21:H25)/$H$40</f>
        <v>5.469088205185664E-2</v>
      </c>
      <c r="I65" s="32">
        <f>SUM(I21:I25)/$H$40*-1</f>
        <v>-2.8018986600390122E-2</v>
      </c>
      <c r="J65" s="32">
        <f t="shared" ref="J65" si="21">SUM(J21:J25)/$H$40</f>
        <v>2.6671895451466521E-2</v>
      </c>
      <c r="K65">
        <v>15</v>
      </c>
    </row>
    <row r="66" spans="1:11" x14ac:dyDescent="0.25">
      <c r="A66" s="31" t="s">
        <v>45</v>
      </c>
      <c r="B66" s="32">
        <f>B26/$B$40</f>
        <v>8.4816540556695144E-2</v>
      </c>
      <c r="C66" s="32">
        <f>C26/$B$40*-1</f>
        <v>-4.0761821960794968E-2</v>
      </c>
      <c r="D66" s="32">
        <f t="shared" ref="D66" si="22">D26/$B$40</f>
        <v>4.4054718595900183E-2</v>
      </c>
      <c r="E66" s="32">
        <f>E26/$E$40</f>
        <v>6.6109812193114181E-2</v>
      </c>
      <c r="F66" s="32">
        <f>F26/$E$40*-1</f>
        <v>-3.2361906314845451E-2</v>
      </c>
      <c r="G66" s="32">
        <f t="shared" ref="G66" si="23">G26/$E$40</f>
        <v>3.3747905878268737E-2</v>
      </c>
      <c r="H66" s="32">
        <f>H26/$H$40</f>
        <v>5.8189753958512648E-2</v>
      </c>
      <c r="I66" s="32">
        <f>I26/$H$40*-1</f>
        <v>-2.9437379360220832E-2</v>
      </c>
      <c r="J66" s="32">
        <f t="shared" ref="J66" si="24">J26/$H$40</f>
        <v>2.8752374598291816E-2</v>
      </c>
      <c r="K66">
        <v>20</v>
      </c>
    </row>
    <row r="67" spans="1:11" x14ac:dyDescent="0.25">
      <c r="A67" s="31" t="s">
        <v>46</v>
      </c>
      <c r="B67" s="32">
        <f t="shared" ref="B67:D80" si="25">B27/$B$40</f>
        <v>0.1045576188988358</v>
      </c>
      <c r="C67" s="32">
        <f t="shared" ref="C67:C80" si="26">C27/$B$40*-1</f>
        <v>-4.8559357722141469E-2</v>
      </c>
      <c r="D67" s="32">
        <f t="shared" si="25"/>
        <v>5.5998261176694333E-2</v>
      </c>
      <c r="E67" s="32">
        <f t="shared" ref="E67:G80" si="27">E27/$E$40</f>
        <v>8.2989025092641056E-2</v>
      </c>
      <c r="F67" s="32">
        <f t="shared" ref="F67:F80" si="28">F27/$E$40*-1</f>
        <v>-3.9681141201006756E-2</v>
      </c>
      <c r="G67" s="32">
        <f t="shared" si="27"/>
        <v>4.3307883891634293E-2</v>
      </c>
      <c r="H67" s="32">
        <f t="shared" ref="H67:J80" si="29">H27/$H$40</f>
        <v>6.512892859143668E-2</v>
      </c>
      <c r="I67" s="32">
        <f t="shared" ref="I67:I80" si="30">I27/$H$40*-1</f>
        <v>-3.1482207701592574E-2</v>
      </c>
      <c r="J67" s="32">
        <f t="shared" si="29"/>
        <v>3.3646720889844106E-2</v>
      </c>
      <c r="K67">
        <v>25</v>
      </c>
    </row>
    <row r="68" spans="1:11" x14ac:dyDescent="0.25">
      <c r="A68" s="31" t="s">
        <v>47</v>
      </c>
      <c r="B68" s="32">
        <f t="shared" si="25"/>
        <v>9.7996277831361306E-2</v>
      </c>
      <c r="C68" s="32">
        <f t="shared" si="26"/>
        <v>-4.4386181788542783E-2</v>
      </c>
      <c r="D68" s="32">
        <f t="shared" si="25"/>
        <v>5.3610096042818522E-2</v>
      </c>
      <c r="E68" s="32">
        <f t="shared" si="27"/>
        <v>0.10106487898146127</v>
      </c>
      <c r="F68" s="32">
        <f t="shared" si="28"/>
        <v>-4.7216034463260489E-2</v>
      </c>
      <c r="G68" s="32">
        <f t="shared" si="27"/>
        <v>5.3848844518200781E-2</v>
      </c>
      <c r="H68" s="32">
        <f t="shared" si="29"/>
        <v>8.1428986142022625E-2</v>
      </c>
      <c r="I68" s="32">
        <f t="shared" si="30"/>
        <v>-3.8271139654390905E-2</v>
      </c>
      <c r="J68" s="32">
        <f t="shared" si="29"/>
        <v>4.3157846487631719E-2</v>
      </c>
      <c r="K68">
        <v>30</v>
      </c>
    </row>
    <row r="69" spans="1:11" x14ac:dyDescent="0.25">
      <c r="A69" s="31" t="s">
        <v>48</v>
      </c>
      <c r="B69" s="32">
        <f t="shared" si="25"/>
        <v>8.1472022604702973E-2</v>
      </c>
      <c r="C69" s="32">
        <f t="shared" si="26"/>
        <v>-3.6898373928518059E-2</v>
      </c>
      <c r="D69" s="32">
        <f t="shared" si="25"/>
        <v>4.4573648676184914E-2</v>
      </c>
      <c r="E69" s="32">
        <f t="shared" si="27"/>
        <v>9.6612322509211507E-2</v>
      </c>
      <c r="F69" s="32">
        <f t="shared" si="28"/>
        <v>-4.4388805752292683E-2</v>
      </c>
      <c r="G69" s="32">
        <f t="shared" si="27"/>
        <v>5.2223516756918824E-2</v>
      </c>
      <c r="H69" s="32">
        <f t="shared" si="29"/>
        <v>9.9664373131515827E-2</v>
      </c>
      <c r="I69" s="32">
        <f t="shared" si="30"/>
        <v>-4.693683186570851E-2</v>
      </c>
      <c r="J69" s="32">
        <f t="shared" si="29"/>
        <v>5.2727541265807309E-2</v>
      </c>
      <c r="K69">
        <v>35</v>
      </c>
    </row>
    <row r="70" spans="1:11" x14ac:dyDescent="0.25">
      <c r="A70" s="31" t="s">
        <v>49</v>
      </c>
      <c r="B70" s="32">
        <f t="shared" si="25"/>
        <v>7.7532501052803168E-2</v>
      </c>
      <c r="C70" s="32">
        <f t="shared" si="26"/>
        <v>-3.5952888756062111E-2</v>
      </c>
      <c r="D70" s="32">
        <f t="shared" si="25"/>
        <v>4.1579612296741064E-2</v>
      </c>
      <c r="E70" s="32">
        <f t="shared" si="27"/>
        <v>8.0537883549736872E-2</v>
      </c>
      <c r="F70" s="32">
        <f t="shared" si="28"/>
        <v>-3.7019601242402646E-2</v>
      </c>
      <c r="G70" s="32">
        <f t="shared" si="27"/>
        <v>4.3518282307334226E-2</v>
      </c>
      <c r="H70" s="32">
        <f t="shared" si="29"/>
        <v>9.5755516962143933E-2</v>
      </c>
      <c r="I70" s="32">
        <f t="shared" si="30"/>
        <v>-4.4548227900320349E-2</v>
      </c>
      <c r="J70" s="32">
        <f t="shared" si="29"/>
        <v>5.1207289061823591E-2</v>
      </c>
      <c r="K70">
        <v>40</v>
      </c>
    </row>
    <row r="71" spans="1:11" x14ac:dyDescent="0.25">
      <c r="A71" s="31" t="s">
        <v>50</v>
      </c>
      <c r="B71" s="32">
        <f t="shared" si="25"/>
        <v>7.5685001290532919E-2</v>
      </c>
      <c r="C71" s="32">
        <f t="shared" si="26"/>
        <v>-3.4409683072283426E-2</v>
      </c>
      <c r="D71" s="32">
        <f t="shared" si="25"/>
        <v>4.1275318218249493E-2</v>
      </c>
      <c r="E71" s="32">
        <f t="shared" si="27"/>
        <v>7.4828196543680031E-2</v>
      </c>
      <c r="F71" s="32">
        <f t="shared" si="28"/>
        <v>-3.4991886511094569E-2</v>
      </c>
      <c r="G71" s="32">
        <f t="shared" si="27"/>
        <v>3.9836310032585455E-2</v>
      </c>
      <c r="H71" s="32">
        <f t="shared" si="29"/>
        <v>8.1513020183448859E-2</v>
      </c>
      <c r="I71" s="32">
        <f t="shared" si="30"/>
        <v>-3.7983386724658647E-2</v>
      </c>
      <c r="J71" s="32">
        <f t="shared" si="29"/>
        <v>4.3529633458790212E-2</v>
      </c>
      <c r="K71">
        <v>45</v>
      </c>
    </row>
    <row r="72" spans="1:11" x14ac:dyDescent="0.25">
      <c r="A72" s="31" t="s">
        <v>51</v>
      </c>
      <c r="B72" s="32">
        <f t="shared" si="25"/>
        <v>6.4388083626533352E-2</v>
      </c>
      <c r="C72" s="32">
        <f t="shared" si="26"/>
        <v>-2.8348253705187943E-2</v>
      </c>
      <c r="D72" s="32">
        <f t="shared" si="25"/>
        <v>3.6039829921345412E-2</v>
      </c>
      <c r="E72" s="32">
        <f t="shared" si="27"/>
        <v>7.087533630871759E-2</v>
      </c>
      <c r="F72" s="32">
        <f t="shared" si="28"/>
        <v>-3.2314566671312966E-2</v>
      </c>
      <c r="G72" s="32">
        <f t="shared" si="27"/>
        <v>3.8560769637404631E-2</v>
      </c>
      <c r="H72" s="32">
        <f t="shared" si="29"/>
        <v>7.2982291735634003E-2</v>
      </c>
      <c r="I72" s="32">
        <f t="shared" si="30"/>
        <v>-3.4464142929172034E-2</v>
      </c>
      <c r="J72" s="32">
        <f t="shared" si="29"/>
        <v>3.8518148806461962E-2</v>
      </c>
      <c r="K72">
        <v>50</v>
      </c>
    </row>
    <row r="73" spans="1:11" x14ac:dyDescent="0.25">
      <c r="A73" s="31" t="s">
        <v>52</v>
      </c>
      <c r="B73" s="32">
        <f t="shared" si="25"/>
        <v>5.5590724464428837E-2</v>
      </c>
      <c r="C73" s="32">
        <f t="shared" si="26"/>
        <v>-2.4669555649138059E-2</v>
      </c>
      <c r="D73" s="32">
        <f t="shared" si="25"/>
        <v>3.0921168815290778E-2</v>
      </c>
      <c r="E73" s="32">
        <f t="shared" si="27"/>
        <v>5.9069355207755282E-2</v>
      </c>
      <c r="F73" s="32">
        <f t="shared" si="28"/>
        <v>-2.5855335309325121E-2</v>
      </c>
      <c r="G73" s="32">
        <f t="shared" si="27"/>
        <v>3.3214019898430168E-2</v>
      </c>
      <c r="H73" s="32">
        <f t="shared" si="29"/>
        <v>6.6794330503338439E-2</v>
      </c>
      <c r="I73" s="32">
        <f t="shared" si="30"/>
        <v>-3.0522182440450421E-2</v>
      </c>
      <c r="J73" s="32">
        <f t="shared" si="29"/>
        <v>3.6272148062888018E-2</v>
      </c>
      <c r="K73">
        <v>55</v>
      </c>
    </row>
    <row r="74" spans="1:11" x14ac:dyDescent="0.25">
      <c r="A74" s="31" t="s">
        <v>53</v>
      </c>
      <c r="B74" s="32">
        <f t="shared" si="25"/>
        <v>4.3177156208821808E-2</v>
      </c>
      <c r="C74" s="32">
        <f t="shared" si="26"/>
        <v>-1.8646163041854021E-2</v>
      </c>
      <c r="D74" s="32">
        <f t="shared" si="25"/>
        <v>2.4530993166967791E-2</v>
      </c>
      <c r="E74" s="32">
        <f t="shared" si="27"/>
        <v>5.0458800045235661E-2</v>
      </c>
      <c r="F74" s="32">
        <f t="shared" si="28"/>
        <v>-2.204975396535264E-2</v>
      </c>
      <c r="G74" s="32">
        <f t="shared" si="27"/>
        <v>2.8409046079883017E-2</v>
      </c>
      <c r="H74" s="32">
        <f t="shared" si="29"/>
        <v>5.5001553356523333E-2</v>
      </c>
      <c r="I74" s="32">
        <f t="shared" si="30"/>
        <v>-2.3926783431542815E-2</v>
      </c>
      <c r="J74" s="32">
        <f t="shared" si="29"/>
        <v>3.1074769924980518E-2</v>
      </c>
      <c r="K74">
        <v>60</v>
      </c>
    </row>
    <row r="75" spans="1:11" x14ac:dyDescent="0.25">
      <c r="A75" s="31" t="s">
        <v>54</v>
      </c>
      <c r="B75" s="32">
        <f t="shared" si="25"/>
        <v>3.0391371089345632E-2</v>
      </c>
      <c r="C75" s="32">
        <f t="shared" si="26"/>
        <v>-1.3399807099289528E-2</v>
      </c>
      <c r="D75" s="32">
        <f t="shared" si="25"/>
        <v>1.6991563990056104E-2</v>
      </c>
      <c r="E75" s="32">
        <f t="shared" si="27"/>
        <v>3.8750128211534569E-2</v>
      </c>
      <c r="F75" s="32">
        <f t="shared" si="28"/>
        <v>-1.6390036583024528E-2</v>
      </c>
      <c r="G75" s="32">
        <f t="shared" si="27"/>
        <v>2.2360091628510038E-2</v>
      </c>
      <c r="H75" s="32">
        <f t="shared" si="29"/>
        <v>4.497094459355535E-2</v>
      </c>
      <c r="I75" s="32">
        <f t="shared" si="30"/>
        <v>-1.9312550611411315E-2</v>
      </c>
      <c r="J75" s="32">
        <f t="shared" si="29"/>
        <v>2.5658393982144038E-2</v>
      </c>
      <c r="K75">
        <v>65</v>
      </c>
    </row>
    <row r="76" spans="1:11" x14ac:dyDescent="0.25">
      <c r="A76" s="31" t="s">
        <v>55</v>
      </c>
      <c r="B76" s="32">
        <f t="shared" si="25"/>
        <v>2.3993044706777336E-2</v>
      </c>
      <c r="C76" s="32">
        <f t="shared" si="26"/>
        <v>-1.0566068493336776E-2</v>
      </c>
      <c r="D76" s="32">
        <f t="shared" si="25"/>
        <v>1.3426976213440561E-2</v>
      </c>
      <c r="E76" s="32">
        <f t="shared" si="27"/>
        <v>2.664169938800361E-2</v>
      </c>
      <c r="F76" s="32">
        <f t="shared" si="28"/>
        <v>-1.1329954685441219E-2</v>
      </c>
      <c r="G76" s="32">
        <f t="shared" si="27"/>
        <v>1.5311744702562389E-2</v>
      </c>
      <c r="H76" s="32">
        <f t="shared" si="29"/>
        <v>3.3616163056598203E-2</v>
      </c>
      <c r="I76" s="32">
        <f t="shared" si="30"/>
        <v>-1.3824873057667724E-2</v>
      </c>
      <c r="J76" s="32">
        <f t="shared" si="29"/>
        <v>1.9791289998930477E-2</v>
      </c>
      <c r="K76">
        <v>70</v>
      </c>
    </row>
    <row r="77" spans="1:11" x14ac:dyDescent="0.25">
      <c r="A77" s="31" t="s">
        <v>56</v>
      </c>
      <c r="B77" s="32">
        <f t="shared" si="25"/>
        <v>1.6002608234958499E-2</v>
      </c>
      <c r="C77" s="32">
        <f t="shared" si="26"/>
        <v>-6.7134881067202803E-3</v>
      </c>
      <c r="D77" s="32">
        <f t="shared" si="25"/>
        <v>9.2891201282382183E-3</v>
      </c>
      <c r="E77" s="32">
        <f t="shared" si="27"/>
        <v>1.9929989927175849E-2</v>
      </c>
      <c r="F77" s="32">
        <f t="shared" si="28"/>
        <v>-8.2292080340635038E-3</v>
      </c>
      <c r="G77" s="32">
        <f t="shared" si="27"/>
        <v>1.1700781893112345E-2</v>
      </c>
      <c r="H77" s="32">
        <f t="shared" si="29"/>
        <v>2.2332683130548158E-2</v>
      </c>
      <c r="I77" s="32">
        <f t="shared" si="30"/>
        <v>-9.0374791824761012E-3</v>
      </c>
      <c r="J77" s="32">
        <f t="shared" si="29"/>
        <v>1.3295203948072055E-2</v>
      </c>
      <c r="K77">
        <v>75</v>
      </c>
    </row>
    <row r="78" spans="1:11" x14ac:dyDescent="0.25">
      <c r="A78" s="31" t="s">
        <v>57</v>
      </c>
      <c r="B78" s="32">
        <f t="shared" si="25"/>
        <v>1.0492711885128986E-2</v>
      </c>
      <c r="C78" s="32">
        <f t="shared" si="26"/>
        <v>-4.0753671226549659E-3</v>
      </c>
      <c r="D78" s="32">
        <f t="shared" si="25"/>
        <v>6.4173447624740199E-3</v>
      </c>
      <c r="E78" s="32">
        <f t="shared" si="27"/>
        <v>1.3213020505955591E-2</v>
      </c>
      <c r="F78" s="32">
        <f t="shared" si="28"/>
        <v>-5.0390420560133186E-3</v>
      </c>
      <c r="G78" s="32">
        <f t="shared" si="27"/>
        <v>8.1739784499422711E-3</v>
      </c>
      <c r="H78" s="32">
        <f t="shared" si="29"/>
        <v>1.5235626359186958E-2</v>
      </c>
      <c r="I78" s="32">
        <f t="shared" si="30"/>
        <v>-5.8136277750332321E-3</v>
      </c>
      <c r="J78" s="32">
        <f t="shared" si="29"/>
        <v>9.4219985841537263E-3</v>
      </c>
      <c r="K78">
        <v>80</v>
      </c>
    </row>
    <row r="79" spans="1:11" x14ac:dyDescent="0.25">
      <c r="A79" s="34" t="s">
        <v>58</v>
      </c>
      <c r="B79" s="32">
        <f t="shared" si="25"/>
        <v>7.1183079075706739E-3</v>
      </c>
      <c r="C79" s="32">
        <f t="shared" si="26"/>
        <v>-1.9616100417045902E-3</v>
      </c>
      <c r="D79" s="32">
        <f t="shared" si="25"/>
        <v>5.1566978658660837E-3</v>
      </c>
      <c r="E79" s="32">
        <f t="shared" si="27"/>
        <v>1.0583040309706467E-2</v>
      </c>
      <c r="F79" s="32">
        <f t="shared" si="28"/>
        <v>-3.1849060176576869E-3</v>
      </c>
      <c r="G79" s="32">
        <f t="shared" si="27"/>
        <v>7.3981342920487808E-3</v>
      </c>
      <c r="H79" s="32">
        <f t="shared" si="29"/>
        <v>1.3616061197154047E-2</v>
      </c>
      <c r="I79" s="32">
        <f t="shared" si="30"/>
        <v>-4.1100285715740849E-3</v>
      </c>
      <c r="J79" s="32">
        <f t="shared" si="29"/>
        <v>9.5060326255799622E-3</v>
      </c>
      <c r="K79">
        <v>85</v>
      </c>
    </row>
    <row r="80" spans="1:11" x14ac:dyDescent="0.25">
      <c r="A80" s="22" t="s">
        <v>42</v>
      </c>
      <c r="B80" s="33">
        <f t="shared" si="25"/>
        <v>1</v>
      </c>
      <c r="C80" s="33">
        <f t="shared" si="26"/>
        <v>-0.46456196595709998</v>
      </c>
      <c r="D80" s="33">
        <f t="shared" si="25"/>
        <v>0.53543803404290002</v>
      </c>
      <c r="E80" s="33">
        <f t="shared" si="27"/>
        <v>1</v>
      </c>
      <c r="F80" s="33">
        <f t="shared" si="28"/>
        <v>-0.46688723433912543</v>
      </c>
      <c r="G80" s="33">
        <f t="shared" si="27"/>
        <v>0.53311276566087462</v>
      </c>
      <c r="H80" s="33">
        <f t="shared" si="29"/>
        <v>1</v>
      </c>
      <c r="I80" s="33">
        <f t="shared" si="30"/>
        <v>-0.4693581327126698</v>
      </c>
      <c r="J80" s="33">
        <f t="shared" si="29"/>
        <v>0.5306418672873302</v>
      </c>
    </row>
  </sheetData>
  <mergeCells count="43">
    <mergeCell ref="A1:BC1"/>
    <mergeCell ref="A3:J3"/>
    <mergeCell ref="K3:S3"/>
    <mergeCell ref="T3:AB3"/>
    <mergeCell ref="AC3:AK3"/>
    <mergeCell ref="AL3:AT3"/>
    <mergeCell ref="AU3:BC3"/>
    <mergeCell ref="BD3:BL3"/>
    <mergeCell ref="A4:A5"/>
    <mergeCell ref="B4:D4"/>
    <mergeCell ref="E4:G4"/>
    <mergeCell ref="H4:J4"/>
    <mergeCell ref="K4:M4"/>
    <mergeCell ref="N4:P4"/>
    <mergeCell ref="Q4:S4"/>
    <mergeCell ref="BJ4:BL4"/>
    <mergeCell ref="AL4:AN4"/>
    <mergeCell ref="AO4:AQ4"/>
    <mergeCell ref="AR4:AT4"/>
    <mergeCell ref="AU4:AW4"/>
    <mergeCell ref="AX4:AZ4"/>
    <mergeCell ref="BA4:BC4"/>
    <mergeCell ref="A44:J44"/>
    <mergeCell ref="B45:B46"/>
    <mergeCell ref="I45:J46"/>
    <mergeCell ref="BD4:BF4"/>
    <mergeCell ref="BG4:BI4"/>
    <mergeCell ref="T4:V4"/>
    <mergeCell ref="W4:Y4"/>
    <mergeCell ref="Z4:AB4"/>
    <mergeCell ref="AC4:AE4"/>
    <mergeCell ref="AF4:AH4"/>
    <mergeCell ref="AI4:AK4"/>
    <mergeCell ref="K59:K61"/>
    <mergeCell ref="A60:A61"/>
    <mergeCell ref="B60:D60"/>
    <mergeCell ref="E60:G60"/>
    <mergeCell ref="H60:J60"/>
    <mergeCell ref="I47:J47"/>
    <mergeCell ref="I48:J48"/>
    <mergeCell ref="I49:J49"/>
    <mergeCell ref="A51:I55"/>
    <mergeCell ref="A59:J59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9</vt:i4>
      </vt:variant>
    </vt:vector>
  </HeadingPairs>
  <TitlesOfParts>
    <vt:vector size="9" baseType="lpstr">
      <vt:lpstr>Regiões de Saúde</vt:lpstr>
      <vt:lpstr>Indicadores demográficos</vt:lpstr>
      <vt:lpstr>I Região Sudoeste</vt:lpstr>
      <vt:lpstr>II Região Oeste</vt:lpstr>
      <vt:lpstr>III Região Centro-Sul</vt:lpstr>
      <vt:lpstr>IV Região Sul</vt:lpstr>
      <vt:lpstr>V Região Leste</vt:lpstr>
      <vt:lpstr>VI Região Norte</vt:lpstr>
      <vt:lpstr>VII Região Central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Karoline Trindade Dutra</dc:creator>
  <cp:lastModifiedBy>Júlia Modesto Pinheiro Dias Pereira</cp:lastModifiedBy>
  <dcterms:created xsi:type="dcterms:W3CDTF">2019-06-12T13:17:15Z</dcterms:created>
  <dcterms:modified xsi:type="dcterms:W3CDTF">2019-06-28T17:57:48Z</dcterms:modified>
</cp:coreProperties>
</file>